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3\homes3\w0321kou\Plocha\ZŠ F Formana 45 ITI-PD\Konektivita\"/>
    </mc:Choice>
  </mc:AlternateContent>
  <bookViews>
    <workbookView xWindow="0" yWindow="0" windowWidth="28800" windowHeight="11175"/>
  </bookViews>
  <sheets>
    <sheet name="Rekapitulace" sheetId="4" r:id="rId1"/>
    <sheet name="KONEKTIVITA" sheetId="1" r:id="rId2"/>
    <sheet name="SLP" sheetId="2" r:id="rId3"/>
  </sheets>
  <externalReferences>
    <externalReference r:id="rId4"/>
    <externalReference r:id="rId5"/>
    <externalReference r:id="rId6"/>
  </externalReferences>
  <definedNames>
    <definedName name="CelkemDPHVypocet" localSheetId="0">Rekapitulace!$H$36</definedName>
    <definedName name="CenaCelkem" localSheetId="0">Rekapitulace!$G$25</definedName>
    <definedName name="CenaCelkem">[1]Stavba!$G$29</definedName>
    <definedName name="CenaCelkemBezDPH">Rekapitulace!$G$24</definedName>
    <definedName name="CenaCelkemVypocet" localSheetId="0">Rekapitulace!$I$36</definedName>
    <definedName name="cisloobjektu">Rekapitulace!$C$3</definedName>
    <definedName name="CisloRozpoctu" localSheetId="0">'[2]Krycí list'!$C$2</definedName>
    <definedName name="CisloRozpoctu">'[3]Krycí list'!$C$2</definedName>
    <definedName name="CisloStavby" localSheetId="0">Rekapitulace!$C$2</definedName>
    <definedName name="cislostavby">'[3]Krycí list'!$A$7</definedName>
    <definedName name="CisloStavebnihoRozpoctu">Rekapitulace!$D$4</definedName>
    <definedName name="dadresa">Rekapitulace!$D$12:$G$12</definedName>
    <definedName name="DIČ" localSheetId="0">Rekapitulace!$I$12</definedName>
    <definedName name="dmisto">Rekapitulace!$D$13:$G$13</definedName>
    <definedName name="DPHSni" localSheetId="0">Rekapitulace!$G$21</definedName>
    <definedName name="DPHSni">[1]Stavba!$G$24</definedName>
    <definedName name="DPHZakl" localSheetId="0">Rekapitulace!$G$23</definedName>
    <definedName name="DPHZakl">[1]Stavba!$G$26</definedName>
    <definedName name="dpsc" localSheetId="0">Rekapitulace!$C$13</definedName>
    <definedName name="IČO" localSheetId="0">Rekapitulace!$I$11</definedName>
    <definedName name="Mena" localSheetId="0">Rekapitulace!$J$25</definedName>
    <definedName name="Mena">[1]Stavba!$J$29</definedName>
    <definedName name="MistoStavby">Rekapitulace!$D$4</definedName>
    <definedName name="nazevobjektu">Rekapitulace!$D$3</definedName>
    <definedName name="NazevRozpoctu" localSheetId="0">'[2]Krycí list'!$D$2</definedName>
    <definedName name="NazevRozpoctu">'[3]Krycí list'!$D$2</definedName>
    <definedName name="NazevStavby" localSheetId="0">Rekapitulace!$D$2</definedName>
    <definedName name="nazevstavby">'[3]Krycí list'!$C$7</definedName>
    <definedName name="NazevStavebnihoRozpoctu">Rekapitulace!$E$4</definedName>
    <definedName name="oadresa">Rekapitulace!$D$6</definedName>
    <definedName name="Objednatel" localSheetId="0">Rekapitulace!$D$5</definedName>
    <definedName name="Objekt" localSheetId="0">Rekapitulace!$B$34</definedName>
    <definedName name="_xlnm.Print_Area" localSheetId="0">Rekapitulace!$A$1:$J$37</definedName>
    <definedName name="odic" localSheetId="0">Rekapitulace!$I$6</definedName>
    <definedName name="oico" localSheetId="0">Rekapitulace!$I$5</definedName>
    <definedName name="omisto" localSheetId="0">Rekapitulace!$D$7</definedName>
    <definedName name="onazev" localSheetId="0">Rekapitulace!$D$6</definedName>
    <definedName name="opsc" localSheetId="0">Rekapitulace!$C$7</definedName>
    <definedName name="padresa">Rekapitulace!$D$9</definedName>
    <definedName name="pdic">Rekapitulace!$I$9</definedName>
    <definedName name="pico">Rekapitulace!$I$8</definedName>
    <definedName name="pmisto">Rekapitulace!$D$10</definedName>
    <definedName name="PocetMJ" localSheetId="0">#REF!</definedName>
    <definedName name="PocetMJ">#REF!</definedName>
    <definedName name="PoptavkaID">Rekapitulace!$A$1</definedName>
    <definedName name="pPSC">Rekapitulace!$C$10</definedName>
    <definedName name="Projektant">Rekapitulace!$D$8</definedName>
    <definedName name="Rekapitulace">'[2]Krycí list'!$C$30</definedName>
    <definedName name="SazbaDPH1" localSheetId="0">Rekapitulace!$E$20</definedName>
    <definedName name="SazbaDPH1">'[3]Krycí list'!$C$30</definedName>
    <definedName name="SazbaDPH2" localSheetId="0">Rekapitulace!$E$22</definedName>
    <definedName name="SazbaDPH2">'[3]Krycí list'!$C$32</definedName>
    <definedName name="SloupecCC" localSheetId="0">#REF!</definedName>
    <definedName name="SloupecCC">#REF!</definedName>
    <definedName name="SloupecCisloPol" localSheetId="0">#REF!</definedName>
    <definedName name="SloupecCisloPol">#REF!</definedName>
    <definedName name="SloupecJC" localSheetId="0">#REF!</definedName>
    <definedName name="SloupecJC">#REF!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Vypracoval">Rekapitulace!$D$14</definedName>
    <definedName name="Z_B7E7C763_C459_487D_8ABA_5CFDDFBD5A84_.wvu.Cols" localSheetId="0" hidden="1">Rekapitulace!$A:$A</definedName>
    <definedName name="Z_B7E7C763_C459_487D_8ABA_5CFDDFBD5A84_.wvu.PrintArea" localSheetId="0" hidden="1">Rekapitulace!$B$1:$J$32</definedName>
    <definedName name="ZakladDPHSni" localSheetId="0">Rekapitulace!$G$20</definedName>
    <definedName name="ZakladDPHSni">[1]Stavba!$G$23</definedName>
    <definedName name="ZakladDPHSniVypocet" localSheetId="0">Rekapitulace!$F$36</definedName>
    <definedName name="ZakladDPHZakl" localSheetId="0">Rekapitulace!$G$22</definedName>
    <definedName name="ZakladDPHZakl">[1]Stavba!$G$25</definedName>
    <definedName name="ZakladDPHZaklVypocet" localSheetId="0">Rekapitulace!$G$36</definedName>
    <definedName name="ZaObjednatele">Rekapitulace!$G$30</definedName>
    <definedName name="Zaokrouhleni">Rekapitulace!#REF!</definedName>
    <definedName name="ZaZhotovitele">Rekapitulace!$D$30</definedName>
    <definedName name="Zhotovitel">Rekapitulace!$D$11:$G$11</definedName>
  </definedNames>
  <calcPr calcId="162913"/>
  <extLst>
    <ext uri="GoogleSheetsCustomDataVersion2">
      <go:sheetsCustomData xmlns:go="http://customooxmlschemas.google.com/" r:id="rId8" roundtripDataChecksum="nNEKsL3eRfApCH++T+tMOUBVWEAUvGBbmwEKm8666DM="/>
    </ext>
  </extLst>
</workbook>
</file>

<file path=xl/calcChain.xml><?xml version="1.0" encoding="utf-8"?>
<calcChain xmlns="http://schemas.openxmlformats.org/spreadsheetml/2006/main">
  <c r="I36" i="4" l="1"/>
  <c r="H36" i="4"/>
  <c r="G36" i="4"/>
  <c r="F36" i="4"/>
  <c r="J35" i="4"/>
  <c r="J36" i="4" s="1"/>
  <c r="G34" i="4"/>
  <c r="F34" i="4"/>
  <c r="J24" i="4"/>
  <c r="J23" i="4"/>
  <c r="E23" i="4"/>
  <c r="J22" i="4"/>
  <c r="J21" i="4"/>
  <c r="E21" i="4"/>
  <c r="J20" i="4"/>
  <c r="H21" i="2" l="1"/>
  <c r="G21" i="2" s="1"/>
  <c r="F21" i="2"/>
  <c r="F20" i="2"/>
  <c r="H20" i="2" s="1"/>
  <c r="G20" i="2" s="1"/>
  <c r="F19" i="2"/>
  <c r="H19" i="2" s="1"/>
  <c r="G19" i="2" s="1"/>
  <c r="H18" i="2"/>
  <c r="G18" i="2"/>
  <c r="F18" i="2"/>
  <c r="H17" i="2"/>
  <c r="G17" i="2" s="1"/>
  <c r="F17" i="2"/>
  <c r="F16" i="2"/>
  <c r="H16" i="2" s="1"/>
  <c r="G16" i="2" s="1"/>
  <c r="F15" i="2"/>
  <c r="H15" i="2" s="1"/>
  <c r="G15" i="2" s="1"/>
  <c r="H14" i="2"/>
  <c r="G14" i="2"/>
  <c r="F14" i="2"/>
  <c r="H13" i="2"/>
  <c r="G13" i="2" s="1"/>
  <c r="F13" i="2"/>
  <c r="F12" i="2"/>
  <c r="H12" i="2" s="1"/>
  <c r="G12" i="2" s="1"/>
  <c r="F11" i="2"/>
  <c r="H11" i="2" s="1"/>
  <c r="G11" i="2" s="1"/>
  <c r="F10" i="2"/>
  <c r="H10" i="2" s="1"/>
  <c r="G10" i="2" s="1"/>
  <c r="F9" i="2"/>
  <c r="H9" i="2" s="1"/>
  <c r="G9" i="2" s="1"/>
  <c r="F8" i="2"/>
  <c r="H8" i="2" s="1"/>
  <c r="G8" i="2" s="1"/>
  <c r="F7" i="2"/>
  <c r="H7" i="2" s="1"/>
  <c r="G7" i="2" s="1"/>
  <c r="H6" i="2"/>
  <c r="G6" i="2"/>
  <c r="F6" i="2"/>
  <c r="F24" i="1"/>
  <c r="H24" i="1" s="1"/>
  <c r="G24" i="1" s="1"/>
  <c r="F23" i="1"/>
  <c r="H23" i="1" s="1"/>
  <c r="G23" i="1" s="1"/>
  <c r="H22" i="1"/>
  <c r="G22" i="1"/>
  <c r="F22" i="1"/>
  <c r="H21" i="1"/>
  <c r="G21" i="1" s="1"/>
  <c r="F21" i="1"/>
  <c r="F20" i="1"/>
  <c r="H20" i="1" s="1"/>
  <c r="G20" i="1" s="1"/>
  <c r="F19" i="1"/>
  <c r="H19" i="1" s="1"/>
  <c r="G19" i="1" s="1"/>
  <c r="H18" i="1"/>
  <c r="G18" i="1"/>
  <c r="F18" i="1"/>
  <c r="H17" i="1"/>
  <c r="G17" i="1" s="1"/>
  <c r="F17" i="1"/>
  <c r="F16" i="1"/>
  <c r="H16" i="1" s="1"/>
  <c r="G16" i="1" s="1"/>
  <c r="F15" i="1"/>
  <c r="H15" i="1" s="1"/>
  <c r="G15" i="1" s="1"/>
  <c r="F14" i="1"/>
  <c r="H14" i="1" s="1"/>
  <c r="G14" i="1" s="1"/>
  <c r="F13" i="1"/>
  <c r="H13" i="1" s="1"/>
  <c r="G13" i="1" s="1"/>
  <c r="F12" i="1"/>
  <c r="H12" i="1" s="1"/>
  <c r="G12" i="1" s="1"/>
  <c r="F11" i="1"/>
  <c r="H11" i="1" s="1"/>
  <c r="G11" i="1" s="1"/>
  <c r="F10" i="1"/>
  <c r="H10" i="1" s="1"/>
  <c r="G10" i="1" s="1"/>
  <c r="H9" i="1"/>
  <c r="G9" i="1" s="1"/>
  <c r="F9" i="1"/>
  <c r="F8" i="1"/>
  <c r="H8" i="1" s="1"/>
  <c r="G8" i="1" s="1"/>
  <c r="F7" i="1"/>
  <c r="H7" i="1" s="1"/>
  <c r="G7" i="1" s="1"/>
  <c r="F6" i="1"/>
  <c r="H6" i="1" s="1"/>
  <c r="G6" i="1" s="1"/>
  <c r="F22" i="2" l="1"/>
  <c r="F25" i="1"/>
  <c r="H22" i="2" l="1"/>
  <c r="G22" i="2" s="1"/>
  <c r="I17" i="4"/>
  <c r="H25" i="1"/>
  <c r="G25" i="1" s="1"/>
  <c r="I16" i="4"/>
  <c r="I18" i="4" s="1"/>
  <c r="G22" i="4" s="1"/>
  <c r="G25" i="4" s="1"/>
  <c r="G23" i="4" s="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<sst xmlns="http://schemas.openxmlformats.org/spreadsheetml/2006/main" count="181" uniqueCount="129">
  <si>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</si>
  <si>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Ostrava-Dubina, Františka Formana 45</t>
  </si>
  <si>
    <t>Požadováné řešení musí být v plném souladu s dokumentem„STANDARD KONEKTIVITY ŠKOL“.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</si>
  <si>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</si>
  <si>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</si>
  <si>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</si>
  <si>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</si>
  <si>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</si>
  <si>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</si>
  <si>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</si>
  <si>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</si>
  <si>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</si>
  <si>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</si>
  <si>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</si>
  <si>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</si>
  <si>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</si>
  <si>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r>
      <rPr>
        <sz val="9"/>
        <color theme="1"/>
        <rFont val="Calibri"/>
      </rPr>
      <t>umístění do Racku, velikost min.2U, serverový CPU min. 16 jader a 28000</t>
    </r>
    <r>
      <rPr>
        <sz val="9"/>
        <color rgb="FFFF0000"/>
        <rFont val="Calibri"/>
      </rPr>
      <t xml:space="preserve"> </t>
    </r>
    <r>
      <rPr>
        <sz val="9"/>
        <color theme="1"/>
        <rFont val="Calibri"/>
      </rPr>
      <t>dle www.cpubenchmark.net v době podání nabídky, možnost osazení druhým CPU, paměť min. 128GB DDR4, složení disků minimálně 2x 2,5" SSD min. 960 GB SATA s certifikací pro servery a 5x 2,5" HDD min. 1,2TB SAS 10k rpm 12G, řadič s RAID 5 a s min. 4GB baterií zálohovanou cache, složení Lan portu min. 4x 1GE, možnost vzdáleného ovládání na HW úrovni s reálným náhledem na instalovaný OS, redundantní zdroj min. 500W.</t>
    </r>
  </si>
  <si>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</si>
  <si>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</si>
  <si>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</si>
  <si>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</si>
  <si>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</si>
  <si>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Virtualizačního nosiče a licenci pro min. 2x VM, splňujíci specifické pravidla dle - Standard konektivity škol.pdf, včetně licence pro min. 200 ks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</si>
  <si>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</si>
  <si>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</si>
  <si>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VM Apliance</t>
  </si>
  <si>
    <t>Virtuální apliance pro Logování a Monitorování - Netflow Collector,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</si>
  <si>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pateřní</t>
  </si>
  <si>
    <t>min. 24x 1G SFP port, Kapacita přepínače min. 56 Gbps, L3 vrstva, IEEE 802.1s, 802.1Q, 802.1X, ovládání pomocí Command-line interface. Cena včetně instalace, konfigurace a dopravy.</t>
  </si>
  <si>
    <t>SFP modul</t>
  </si>
  <si>
    <t>SFP transceiver 1,25G, LR, 1310nm, LC dupl. kompatibilní s dodávaným páteřním síťovým přepínačem. Cena včetně instalace, konfigurace a dopravy.</t>
  </si>
  <si>
    <t>Síťový přepínač - typ 1</t>
  </si>
  <si>
    <t>Switch 48G port - min. 48x 10/100/1000BASE-T Port a 4x 1G SFP port, interní AC, Kapacita přepínače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</si>
  <si>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</si>
  <si>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24G port - min. 24x 10/100/1000BASE-T Port a 4x 1G SFP port, min. 370W CL4 PoE,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</si>
  <si>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3</t>
  </si>
  <si>
    <t>Switch 24G port - min. 24x 10/100/1000BASE-T Port a 4x 1G SFP port, interní AC, Kapacita přepínače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</si>
  <si>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SFP transceiver 1,25G, LR, 1310nm, LC dupl. kompatibilní s dodávanými síťovými přepínači. Cena včetně instalace, konfigurace a dopravy.</t>
  </si>
  <si>
    <t>Access point - typ 1</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</si>
  <si>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2,4 Gb/s v pásmu 5 GHz (4x4 MIMO) a 570 Mb/s v pásmu 2.4 GHz (2x2 MIMO), minimálně 1x 10/100/1000 RJ-45 LAN, držák s možností přichycení na zeď i strop. Cena včetně instalace, konfigurace a dopravy.</t>
  </si>
  <si>
    <t>Access point - typ 2</t>
  </si>
  <si>
    <t>Venkovní 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</si>
  <si>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</si>
  <si>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4 jádra, paměť min. 2GB DDR4, min. 4x pozice pro HDD 3,5"", disky vyměnitelné za provozu. Podpora: RAID 0, 1, 5, 10, USB: min. 1x USB 3.0 port, Ethernet: min. 2x 1 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</si>
  <si>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</si>
  <si>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</si>
  <si>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</si>
  <si>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2x VM a dopravy.</t>
  </si>
  <si>
    <t>UPS 1500VA</t>
  </si>
  <si>
    <t>záložní zdroj min. 1500VA, Line Interaktivní, porty minimálně 1x IEC 320 C14 a 4x IEC 320 C13, montáž do Racku max. 2U. Cena včetně dopravy, montáže, instalace, odzkoušení.</t>
  </si>
  <si>
    <t>UPS 500VA</t>
  </si>
  <si>
    <t>záložní zdroj min. 500VA, Line Interaktivní, porty minimálně 1x IEC 320 C14 a 3x IEC 320 C13,  Cena včetně dopravy, montáže, instalace, odzkoušení.</t>
  </si>
  <si>
    <t>Konektivita školy celkem</t>
  </si>
  <si>
    <t>UCHAZEČ VYPLNÍ POUZE ŽLUTÁ POLÍČKA !!!</t>
  </si>
  <si>
    <t>Rozvody datové kabeláže - Základní škola Ostrava-Dubina, Františka Formana 45</t>
  </si>
  <si>
    <t>centrální datový rozvaděč</t>
  </si>
  <si>
    <t>Datový rozvaděč 19" 42U, min. 600x1000, perf. dveře, zamykatelný, nožky pod rozvaděč, ventilační jednotka min. 2 ventilátory s termostatem, včetně dopravy, montáže, instalace, odzkoušení.</t>
  </si>
  <si>
    <t>nástěnný datový rozvaděč</t>
  </si>
  <si>
    <t>Datový rozvaděč 19" min. 12U, 600x490, skleněné dveře, zamykatelný, včetně dopravy, montáže, instalace, odzkoušení.</t>
  </si>
  <si>
    <t>nový přívod NN</t>
  </si>
  <si>
    <t>Montáž nového vedení 220 V pro potřeby nástěnných rozvaděčů, dle platné ČSN a ES pro serverovny z nejbližšího el. rozvaděče, délka trasy do 50m, zakončeno zásuvkou 220V poblíž datového rozvaděče, včetně zemnícího vodiče, jištění 16A, revize. Cena včetně dopravy, montáže, instalace, odzkoušení</t>
  </si>
  <si>
    <t>kpl.</t>
  </si>
  <si>
    <t>napájecí panel 1U</t>
  </si>
  <si>
    <t>Rozvodný napájecí panel 19" pro min. 6 zásuvek, typ zásuvek kompatibilní dle UPS, vypínač s opt. signalizací, včetně dopravy, montáže, instalace, odzkoušení</t>
  </si>
  <si>
    <t>UTP kabel Cat.6 LSOH - kabeláž</t>
  </si>
  <si>
    <t>Kabel U/UTP Cat.6, 4 páry s Cu jádrem, AWG 23, platná certifikace na úrovni cat.6 splňující požadavky specifikované v mezinárodních standardech ANSI/TIA/EIA 568, ISO/IEC 11801 a EN 50173, vedení v rámci budovy v el. instalačních lištách s umístěním datových zásuvek a patch panelů dle přiložených výkresů, včetně všech lišt, žlabů, roštů, průrazu, práce s montáží související, včetně dopravy, montáže, instalace, odzkoušení</t>
  </si>
  <si>
    <t>m</t>
  </si>
  <si>
    <t>patchpanel 24 portů 1U cat.6</t>
  </si>
  <si>
    <t>19" patch panel modulární 24 portů - 1U - osazený zakončovacími konektory keystone Cat.6, včetně dopravy, montáže, instalace, odzkoušení</t>
  </si>
  <si>
    <t>vyvazovací panel platový</t>
  </si>
  <si>
    <t>19" vyvazovací panel 1U s plastovou krycí lištou, včetně dopravy, montáže, instalace, odzkoušení</t>
  </si>
  <si>
    <t>dvojzásuvka cat.6 modulární</t>
  </si>
  <si>
    <t>Dvouportová modulární nástěnná zásuvka s 2x RJ45 cat.6, včetně 2ks Keystone, včetně dopravy, montáže, instalace, odzkoušení.</t>
  </si>
  <si>
    <t>police 250 mm</t>
  </si>
  <si>
    <t>19" police s perforací, hloubka 250 mm, včetně dopravy, montáže, instalace, odzkoušení</t>
  </si>
  <si>
    <t>metalické patch cordy 2m</t>
  </si>
  <si>
    <t>Kabel propojovací RJ45-RJ45, Cat.6, délka 2m, včetně dopravy, montáže, instalace, odzkoušení</t>
  </si>
  <si>
    <t>metalické patch cordy 0,25m</t>
  </si>
  <si>
    <t>Kabel propojovací RJ45-RJ45, Cat.6, délka 0,25m, včetně dopravy, montáže, instalace, odzkoušení</t>
  </si>
  <si>
    <t>optická vana 12/24 SC</t>
  </si>
  <si>
    <t>Optická vana včetně čela pro 12/24 vláken, včetně pigtailu LC-APC, ochrany sváru, kazety, zapojení a zakončení opt. Kabelu svařováním, včetně dopravy, montáže, instalace, odzkoušení</t>
  </si>
  <si>
    <t xml:space="preserve">optický kabel </t>
  </si>
  <si>
    <t>Optický kabel vnitřní 12/24 vláken SM 9/125, vyhovující ČSN a ES, kompatibilní s optickou vanou, LSOH s třídou reakce na oheň Eca, délky dle plánů, včetně všech lišt, žlabů, roštů, průrazu, práce s montáží související dle ZD, včetně dopravy, montáže, instalace, odzkoušení</t>
  </si>
  <si>
    <t>optický patchcord</t>
  </si>
  <si>
    <t>Optický LC-LC patch cord 09/125 min. 1m duplex, včetně dopravy, montáže, instalace, odzkoušení</t>
  </si>
  <si>
    <t>ostatní</t>
  </si>
  <si>
    <t>Nepředvídané nespecifikované práce a dodávky</t>
  </si>
  <si>
    <t>hod</t>
  </si>
  <si>
    <t>drobný instalační materiál</t>
  </si>
  <si>
    <t>Strukturovaná kabeláž školy celkem</t>
  </si>
  <si>
    <t>#RTSROZP#</t>
  </si>
  <si>
    <t>Objednatel:</t>
  </si>
  <si>
    <t>DIČ:</t>
  </si>
  <si>
    <t>Projektant:</t>
  </si>
  <si>
    <t>Zhotovitel:</t>
  </si>
  <si>
    <t>Vypracoval:</t>
  </si>
  <si>
    <t>Rozpis ceny</t>
  </si>
  <si>
    <t>Celkem</t>
  </si>
  <si>
    <t>HSV</t>
  </si>
  <si>
    <t>PSV</t>
  </si>
  <si>
    <t>Rekapitulace daní</t>
  </si>
  <si>
    <t>Základ pro sníženou DPH</t>
  </si>
  <si>
    <t>%</t>
  </si>
  <si>
    <t xml:space="preserve">Snížená DPH </t>
  </si>
  <si>
    <t>Základ pro základní DPH</t>
  </si>
  <si>
    <t xml:space="preserve">Základní DPH </t>
  </si>
  <si>
    <t>Cena celkem bez DPH</t>
  </si>
  <si>
    <t>Cena celkem s DPH</t>
  </si>
  <si>
    <t>CZK</t>
  </si>
  <si>
    <t>v</t>
  </si>
  <si>
    <t>dne</t>
  </si>
  <si>
    <t>Za zhotovitele</t>
  </si>
  <si>
    <t>Za objednatele</t>
  </si>
  <si>
    <t>Rekapitulace dílčích částí</t>
  </si>
  <si>
    <t>#CASTI&gt;&gt;</t>
  </si>
  <si>
    <t>Číslo</t>
  </si>
  <si>
    <t>DPH celkem</t>
  </si>
  <si>
    <t>Cena celkem</t>
  </si>
  <si>
    <t>Celkem za stavbu</t>
  </si>
  <si>
    <t>Zakázka:</t>
  </si>
  <si>
    <t>Základní škola Františka Formana</t>
  </si>
  <si>
    <t>Misto</t>
  </si>
  <si>
    <t xml:space="preserve"> Františka Formana 268/45, 700 30 Ostrava</t>
  </si>
  <si>
    <t>Rozpočet:</t>
  </si>
  <si>
    <t>IČ:</t>
  </si>
  <si>
    <t>Rozpočet</t>
  </si>
  <si>
    <t>Konektivita</t>
  </si>
  <si>
    <t>Strukturovaná kabeláž</t>
  </si>
  <si>
    <t>Celková rekapitulace konektivita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</si>
</sst>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0"/>
      <color rgb="FF000000"/>
      <name val="Arial"/>
      <scheme val="minor"/>
    </font>
    <font>
      <sz val="9"/>
      <color theme="1"/>
      <name val="Calibri"/>
    </font>
    <font>
      <b/>
      <sz val="14"/>
      <color rgb="FF70AD47"/>
      <name val="Calibri"/>
    </font>
    <font>
      <sz val="10"/>
      <name val="Arial"/>
    </font>
    <font>
      <sz val="9"/>
      <color rgb="FFFF0000"/>
      <name val="Calibri"/>
    </font>
    <font>
      <b/>
      <sz val="10"/>
      <color rgb="FFFFFFFF"/>
      <name val="Calibri"/>
    </font>
    <font>
      <b/>
      <sz val="10"/>
      <color theme="1"/>
      <name val="Calibri"/>
    </font>
    <font>
      <b/>
      <sz val="9"/>
      <color theme="1"/>
      <name val="Calibri"/>
    </font>
    <font>
      <sz val="10"/>
      <color theme="1"/>
      <name val="Calibri"/>
    </font>
    <font>
      <b/>
      <sz val="10"/>
      <color rgb="FFFF0000"/>
      <name val="Arial"/>
    </font>
    <font>
      <sz val="9"/>
      <color rgb="FF000000"/>
      <name val="Calibri"/>
    </font>
    <font>
      <sz val="8"/>
      <color theme="1"/>
      <name val="Arial"/>
    </font>
    <font>
      <b/>
      <sz val="12"/>
      <color theme="1"/>
      <name val="Calibri"/>
    </font>
    <font>
      <sz val="11"/>
      <color theme="1"/>
      <name val="Calibri"/>
    </font>
    <font>
      <sz val="10"/>
      <color rgb="FFFF0000"/>
      <name val="Calibri"/>
    </font>
    <font>
      <sz val="10"/>
      <color theme="1"/>
      <name val="Arial"/>
    </font>
    <font>
      <sz val="10"/>
      <name val="Arial CE"/>
      <charset val="238"/>
    </font>
    <font>
      <b/>
      <sz val="14"/>
      <name val="Arial CE"/>
      <family val="2"/>
      <charset val="238"/>
    </font>
    <font>
      <sz val="12"/>
      <name val="Arial CE"/>
      <charset val="238"/>
    </font>
    <font>
      <b/>
      <sz val="12"/>
      <name val="Arial CE"/>
      <charset val="238"/>
    </font>
    <font>
      <sz val="9"/>
      <name val="Arial CE"/>
      <family val="2"/>
      <charset val="238"/>
    </font>
    <font>
      <b/>
      <sz val="10"/>
      <name val="Arial CE"/>
      <charset val="238"/>
    </font>
    <font>
      <sz val="11"/>
      <name val="Arial CE"/>
      <charset val="238"/>
    </font>
    <font>
      <b/>
      <sz val="11"/>
      <name val="Arial CE"/>
      <charset val="238"/>
    </font>
    <font>
      <b/>
      <sz val="12"/>
      <name val="Arial CE"/>
      <family val="2"/>
      <charset val="238"/>
    </font>
    <font>
      <b/>
      <sz val="10"/>
      <name val="Arial CE"/>
      <family val="2"/>
      <charset val="238"/>
    </font>
    <font>
      <b/>
      <sz val="13"/>
      <name val="Arial CE"/>
      <charset val="238"/>
    </font>
    <font>
      <sz val="9"/>
      <name val="Arial CE"/>
      <charset val="238"/>
    </font>
    <font>
      <sz val="7"/>
      <name val="Arial CE"/>
      <charset val="238"/>
    </font>
    <font>
      <sz val="9"/>
      <color indexed="81"/>
      <name val="Tahoma"/>
      <family val="2"/>
      <charset val="238"/>
    </font>
  </fonts>
  <fills count="15">
    <fill>
      <patternFill patternType="none"/>
    </fill>
    <fill>
      <patternFill patternType="gray125"/>
    </fill>
    <fill>
      <patternFill patternType="solid">
        <fgColor rgb="FF333F4F"/>
        <bgColor rgb="FF333F4F"/>
      </patternFill>
    </fill>
    <fill>
      <patternFill patternType="solid">
        <fgColor rgb="FFF2F2F2"/>
        <bgColor rgb="FFF2F2F2"/>
      </patternFill>
    </fill>
    <fill>
      <patternFill patternType="solid">
        <fgColor theme="9"/>
        <bgColor theme="9"/>
      </patternFill>
    </fill>
    <fill>
      <patternFill patternType="solid">
        <fgColor rgb="FFD8D8D8"/>
        <bgColor rgb="FFD8D8D8"/>
      </patternFill>
    </fill>
    <fill>
      <patternFill patternType="solid">
        <fgColor rgb="FFFFFF00"/>
        <bgColor rgb="FFFFFF00"/>
      </patternFill>
    </fill>
    <fill>
      <patternFill patternType="solid">
        <fgColor rgb="FFBDD6EE"/>
        <bgColor rgb="FFBDD6EE"/>
      </patternFill>
    </fill>
    <fill>
      <patternFill patternType="solid">
        <fgColor rgb="FF333333"/>
        <bgColor rgb="FF333333"/>
      </patternFill>
    </fill>
    <fill>
      <patternFill patternType="solid">
        <fgColor rgb="FFFFFFFF"/>
        <bgColor rgb="FFFFFFFF"/>
      </patternFill>
    </fill>
    <fill>
      <patternFill patternType="solid">
        <fgColor theme="0"/>
        <bgColor theme="0"/>
      </patternFill>
    </fill>
    <fill>
      <patternFill patternType="solid">
        <fgColor rgb="FF99CCFF"/>
        <bgColor rgb="FF99CCFF"/>
      </patternFill>
    </fill>
    <fill>
      <patternFill patternType="solid">
        <fgColor rgb="FFC0C0C0"/>
        <bgColor indexed="64"/>
      </patternFill>
    </fill>
    <fill>
      <patternFill patternType="solid">
        <fgColor rgb="FFFFFFCC"/>
        <bgColor indexed="64"/>
      </patternFill>
    </fill>
    <fill>
      <patternFill patternType="solid">
        <fgColor theme="4" tint="0.59999389629810485"/>
        <bgColor indexed="64"/>
      </patternFill>
    </fill>
  </fills>
  <borders count="54">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
      <left style="thin">
        <color rgb="FF000000"/>
      </left>
      <right/>
      <top/>
      <bottom style="thin">
        <color rgb="FF000000"/>
      </bottom>
      <diagonal/>
    </border>
    <border>
      <left style="thin">
        <color rgb="FF000000"/>
      </left>
      <right/>
      <top/>
      <bottom style="thin">
        <color rgb="FF000000"/>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auto="1"/>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bottom style="thin">
        <color indexed="64"/>
      </bottom>
      <diagonal/>
    </border>
  </borders>
  <cellStyleXfs count="2">
    <xf numFmtId="0" fontId="0" fillId="0" borderId="0"/>
    <xf numFmtId="0" fontId="16" fillId="0" borderId="19"/>
  </cellStyleXfs>
  <cellXfs count="202">
    <xf numFmtId="0" fontId="0" fillId="0" borderId="0" xfId="0" applyFont="1" applyAlignment="1"/>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6" fillId="5" borderId="10" xfId="0" applyFont="1" applyFill="1" applyBorder="1" applyAlignment="1">
      <alignment vertical="center" wrapText="1"/>
    </xf>
    <xf numFmtId="0" fontId="1" fillId="0" borderId="13" xfId="0" applyFont="1" applyBorder="1" applyAlignment="1">
      <alignment horizontal="center" vertical="center"/>
    </xf>
    <xf numFmtId="0" fontId="1" fillId="0" borderId="13" xfId="0" applyFont="1" applyBorder="1" applyAlignment="1">
      <alignment horizontal="left" vertical="center" wrapText="1"/>
    </xf>
    <xf numFmtId="0" fontId="1" fillId="0" borderId="10" xfId="0" applyFont="1" applyBorder="1" applyAlignment="1">
      <alignment horizontal="center" vertical="center"/>
    </xf>
    <xf numFmtId="2" fontId="1" fillId="6"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8" fillId="6" borderId="10" xfId="0" applyFont="1" applyFill="1" applyBorder="1" applyAlignment="1">
      <alignment vertical="center" wrapText="1"/>
    </xf>
    <xf numFmtId="0" fontId="9" fillId="0" borderId="0" xfId="0" applyFont="1"/>
    <xf numFmtId="49" fontId="1" fillId="0" borderId="14" xfId="0" applyNumberFormat="1" applyFont="1" applyBorder="1" applyAlignment="1">
      <alignment horizontal="left" vertical="center" wrapText="1"/>
    </xf>
    <xf numFmtId="0" fontId="8" fillId="5" borderId="10" xfId="0" applyFont="1" applyFill="1" applyBorder="1"/>
    <xf numFmtId="0" fontId="1" fillId="0" borderId="13" xfId="0" applyFont="1" applyBorder="1" applyAlignment="1">
      <alignment horizontal="center" vertical="center" wrapText="1"/>
    </xf>
    <xf numFmtId="0" fontId="8" fillId="5" borderId="10" xfId="0" applyFont="1" applyFill="1" applyBorder="1" applyAlignment="1">
      <alignment wrapText="1"/>
    </xf>
    <xf numFmtId="0" fontId="1"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3" xfId="0" applyFont="1" applyBorder="1" applyAlignment="1">
      <alignment horizontal="left" vertical="center" wrapText="1"/>
    </xf>
    <xf numFmtId="0" fontId="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2" fillId="7" borderId="10" xfId="0" applyFont="1" applyFill="1" applyBorder="1"/>
    <xf numFmtId="0" fontId="12" fillId="7" borderId="10" xfId="0" applyFont="1" applyFill="1" applyBorder="1" applyAlignment="1">
      <alignment horizontal="center" vertical="center" wrapText="1"/>
    </xf>
    <xf numFmtId="0" fontId="12" fillId="7" borderId="10" xfId="0" applyFont="1" applyFill="1" applyBorder="1" applyAlignment="1">
      <alignment horizontal="center"/>
    </xf>
    <xf numFmtId="2" fontId="12" fillId="7" borderId="10" xfId="0" applyNumberFormat="1" applyFont="1" applyFill="1" applyBorder="1" applyAlignment="1">
      <alignment horizontal="center"/>
    </xf>
    <xf numFmtId="0" fontId="12" fillId="7" borderId="17" xfId="0" applyFont="1" applyFill="1" applyBorder="1"/>
    <xf numFmtId="0" fontId="1" fillId="0" borderId="0" xfId="0" applyFont="1"/>
    <xf numFmtId="0" fontId="1" fillId="0" borderId="0" xfId="0" applyFont="1" applyAlignment="1">
      <alignment horizontal="center"/>
    </xf>
    <xf numFmtId="0" fontId="1" fillId="0" borderId="10" xfId="0" applyFont="1" applyBorder="1" applyAlignment="1">
      <alignment horizontal="left" vertical="center" wrapText="1"/>
    </xf>
    <xf numFmtId="0" fontId="1" fillId="0" borderId="20" xfId="0" applyFont="1" applyBorder="1" applyAlignment="1">
      <alignment vertical="center" wrapText="1"/>
    </xf>
    <xf numFmtId="2" fontId="7" fillId="0" borderId="10" xfId="0" applyNumberFormat="1" applyFont="1" applyBorder="1" applyAlignment="1">
      <alignment horizontal="center" vertical="center" wrapText="1"/>
    </xf>
    <xf numFmtId="0" fontId="1" fillId="10" borderId="10" xfId="0" applyFont="1" applyFill="1" applyBorder="1" applyAlignment="1">
      <alignment horizontal="left" vertical="center" wrapText="1"/>
    </xf>
    <xf numFmtId="0" fontId="1" fillId="10" borderId="21" xfId="0" applyFont="1" applyFill="1" applyBorder="1" applyAlignment="1">
      <alignment vertical="center" wrapText="1"/>
    </xf>
    <xf numFmtId="0" fontId="1" fillId="10" borderId="10" xfId="0" applyFont="1" applyFill="1" applyBorder="1" applyAlignment="1">
      <alignment horizontal="center" vertical="center"/>
    </xf>
    <xf numFmtId="2" fontId="1" fillId="10" borderId="10" xfId="0" applyNumberFormat="1" applyFont="1" applyFill="1" applyBorder="1" applyAlignment="1">
      <alignment horizontal="center" vertical="center" wrapText="1"/>
    </xf>
    <xf numFmtId="2" fontId="7" fillId="10" borderId="10" xfId="0" applyNumberFormat="1" applyFont="1" applyFill="1" applyBorder="1" applyAlignment="1">
      <alignment horizontal="center" vertical="center" wrapText="1"/>
    </xf>
    <xf numFmtId="0" fontId="10" fillId="10" borderId="17" xfId="0" applyFont="1" applyFill="1" applyBorder="1" applyAlignment="1">
      <alignment horizontal="left" vertical="center" wrapText="1"/>
    </xf>
    <xf numFmtId="0" fontId="10" fillId="10" borderId="21" xfId="0" applyFont="1" applyFill="1" applyBorder="1" applyAlignment="1">
      <alignment vertical="center" wrapText="1"/>
    </xf>
    <xf numFmtId="0" fontId="10" fillId="10" borderId="10" xfId="0" applyFont="1" applyFill="1" applyBorder="1" applyAlignment="1">
      <alignment horizontal="center" vertical="center"/>
    </xf>
    <xf numFmtId="0" fontId="10" fillId="0" borderId="10" xfId="0" applyFont="1" applyBorder="1" applyAlignment="1">
      <alignment horizontal="left" vertical="center" wrapText="1"/>
    </xf>
    <xf numFmtId="0" fontId="10" fillId="0" borderId="20" xfId="0" applyFont="1" applyBorder="1" applyAlignment="1">
      <alignment vertical="center" wrapText="1"/>
    </xf>
    <xf numFmtId="0" fontId="10" fillId="0" borderId="22" xfId="0" applyFont="1" applyBorder="1" applyAlignment="1">
      <alignment horizontal="left" vertical="center" wrapText="1"/>
    </xf>
    <xf numFmtId="0" fontId="10" fillId="0" borderId="10" xfId="0" applyFont="1" applyBorder="1" applyAlignment="1">
      <alignment vertical="center" wrapText="1"/>
    </xf>
    <xf numFmtId="0" fontId="1" fillId="0" borderId="22" xfId="0" applyFont="1" applyBorder="1" applyAlignment="1">
      <alignment horizontal="left" vertical="center" wrapText="1"/>
    </xf>
    <xf numFmtId="0" fontId="12" fillId="11" borderId="10" xfId="0" applyFont="1" applyFill="1" applyBorder="1" applyAlignment="1">
      <alignment horizontal="center"/>
    </xf>
    <xf numFmtId="2" fontId="12" fillId="11" borderId="10" xfId="0" applyNumberFormat="1" applyFont="1" applyFill="1" applyBorder="1" applyAlignment="1">
      <alignment horizontal="center"/>
    </xf>
    <xf numFmtId="0" fontId="15" fillId="0" borderId="0" xfId="0" applyFont="1" applyAlignment="1">
      <alignment wrapText="1"/>
    </xf>
    <xf numFmtId="0" fontId="16" fillId="0" borderId="25" xfId="1" applyBorder="1"/>
    <xf numFmtId="0" fontId="16" fillId="0" borderId="19" xfId="1"/>
    <xf numFmtId="0" fontId="16" fillId="0" borderId="29" xfId="1" applyBorder="1"/>
    <xf numFmtId="14" fontId="20" fillId="0" borderId="19" xfId="1" applyNumberFormat="1" applyFont="1" applyAlignment="1">
      <alignment horizontal="left"/>
    </xf>
    <xf numFmtId="0" fontId="16" fillId="12" borderId="33" xfId="1" applyFill="1" applyBorder="1" applyAlignment="1">
      <alignment horizontal="left" vertical="center" indent="1"/>
    </xf>
    <xf numFmtId="0" fontId="16" fillId="12" borderId="34" xfId="1" applyFill="1" applyBorder="1"/>
    <xf numFmtId="49" fontId="21" fillId="12" borderId="34" xfId="1" applyNumberFormat="1" applyFont="1" applyFill="1" applyBorder="1" applyAlignment="1">
      <alignment horizontal="left" vertical="center"/>
    </xf>
    <xf numFmtId="0" fontId="21" fillId="12" borderId="34" xfId="1" applyFont="1" applyFill="1" applyBorder="1"/>
    <xf numFmtId="0" fontId="21" fillId="12" borderId="35" xfId="1" applyFont="1" applyFill="1" applyBorder="1"/>
    <xf numFmtId="0" fontId="16" fillId="0" borderId="29" xfId="1" applyBorder="1" applyAlignment="1">
      <alignment horizontal="left" vertical="center" indent="1"/>
    </xf>
    <xf numFmtId="49" fontId="21" fillId="0" borderId="19" xfId="1" applyNumberFormat="1" applyFont="1" applyAlignment="1">
      <alignment horizontal="left" vertical="center"/>
    </xf>
    <xf numFmtId="0" fontId="21" fillId="0" borderId="19" xfId="1" applyFont="1" applyAlignment="1">
      <alignment vertical="center"/>
    </xf>
    <xf numFmtId="0" fontId="16" fillId="0" borderId="19" xfId="1" applyAlignment="1">
      <alignment horizontal="right" vertical="center"/>
    </xf>
    <xf numFmtId="0" fontId="16" fillId="0" borderId="32" xfId="1" applyBorder="1"/>
    <xf numFmtId="0" fontId="21" fillId="0" borderId="29" xfId="1" applyFont="1" applyBorder="1" applyAlignment="1">
      <alignment horizontal="left" vertical="center" indent="1"/>
    </xf>
    <xf numFmtId="0" fontId="21" fillId="0" borderId="33" xfId="1" applyFont="1" applyBorder="1" applyAlignment="1">
      <alignment horizontal="left" vertical="center" indent="1"/>
    </xf>
    <xf numFmtId="49" fontId="21" fillId="0" borderId="34" xfId="1" applyNumberFormat="1" applyFont="1" applyBorder="1" applyAlignment="1">
      <alignment horizontal="right" vertical="center"/>
    </xf>
    <xf numFmtId="49" fontId="21" fillId="0" borderId="34" xfId="1" applyNumberFormat="1" applyFont="1" applyBorder="1" applyAlignment="1">
      <alignment horizontal="left" vertical="center"/>
    </xf>
    <xf numFmtId="0" fontId="21" fillId="0" borderId="34" xfId="1" applyFont="1" applyBorder="1" applyAlignment="1">
      <alignment vertical="center"/>
    </xf>
    <xf numFmtId="0" fontId="16" fillId="0" borderId="34" xfId="1" applyBorder="1" applyAlignment="1">
      <alignment vertical="center"/>
    </xf>
    <xf numFmtId="0" fontId="16" fillId="0" borderId="35" xfId="1" applyBorder="1"/>
    <xf numFmtId="0" fontId="21" fillId="0" borderId="19" xfId="1" applyFont="1" applyAlignment="1">
      <alignment horizontal="left" vertical="center"/>
    </xf>
    <xf numFmtId="0" fontId="16" fillId="0" borderId="33" xfId="1" applyBorder="1" applyAlignment="1">
      <alignment horizontal="left" indent="1"/>
    </xf>
    <xf numFmtId="0" fontId="21" fillId="0" borderId="34" xfId="1" applyFont="1" applyBorder="1" applyAlignment="1">
      <alignment horizontal="right" vertical="center"/>
    </xf>
    <xf numFmtId="0" fontId="21" fillId="0" borderId="34" xfId="1" applyFont="1" applyBorder="1" applyAlignment="1">
      <alignment horizontal="left" vertical="center"/>
    </xf>
    <xf numFmtId="0" fontId="16" fillId="0" borderId="34" xfId="1" applyBorder="1"/>
    <xf numFmtId="0" fontId="16" fillId="0" borderId="34" xfId="1" applyBorder="1" applyAlignment="1">
      <alignment horizontal="right"/>
    </xf>
    <xf numFmtId="0" fontId="16" fillId="0" borderId="34" xfId="1" applyBorder="1" applyAlignment="1">
      <alignment horizontal="right" vertical="center"/>
    </xf>
    <xf numFmtId="0" fontId="16" fillId="0" borderId="36" xfId="1" applyBorder="1" applyAlignment="1">
      <alignment horizontal="left" vertical="top" indent="1"/>
    </xf>
    <xf numFmtId="0" fontId="16" fillId="0" borderId="30" xfId="1" applyBorder="1" applyAlignment="1">
      <alignment vertical="top"/>
    </xf>
    <xf numFmtId="0" fontId="21" fillId="0" borderId="30" xfId="1" applyFont="1" applyBorder="1" applyAlignment="1">
      <alignment horizontal="left" vertical="top"/>
    </xf>
    <xf numFmtId="0" fontId="21" fillId="0" borderId="30" xfId="1" applyFont="1" applyBorder="1" applyAlignment="1">
      <alignment vertical="center"/>
    </xf>
    <xf numFmtId="0" fontId="16" fillId="0" borderId="30" xfId="1" applyBorder="1" applyAlignment="1">
      <alignment horizontal="right" vertical="center"/>
    </xf>
    <xf numFmtId="0" fontId="16" fillId="0" borderId="31" xfId="1" applyBorder="1"/>
    <xf numFmtId="0" fontId="16" fillId="0" borderId="34" xfId="1" applyBorder="1" applyAlignment="1">
      <alignment horizontal="left"/>
    </xf>
    <xf numFmtId="49" fontId="16" fillId="0" borderId="29" xfId="1" applyNumberFormat="1" applyBorder="1"/>
    <xf numFmtId="49" fontId="16" fillId="0" borderId="37" xfId="1" applyNumberFormat="1" applyBorder="1" applyAlignment="1">
      <alignment horizontal="left" vertical="center" indent="1"/>
    </xf>
    <xf numFmtId="0" fontId="16" fillId="0" borderId="38" xfId="1" applyBorder="1" applyAlignment="1">
      <alignment horizontal="left" vertical="center"/>
    </xf>
    <xf numFmtId="0" fontId="16" fillId="0" borderId="38" xfId="1" applyBorder="1"/>
    <xf numFmtId="0" fontId="21" fillId="0" borderId="37" xfId="1" applyFont="1" applyBorder="1" applyAlignment="1">
      <alignment horizontal="left" vertical="center" indent="1"/>
    </xf>
    <xf numFmtId="0" fontId="21" fillId="0" borderId="38" xfId="1" applyFont="1" applyBorder="1" applyAlignment="1">
      <alignment horizontal="left" vertical="center"/>
    </xf>
    <xf numFmtId="0" fontId="21" fillId="0" borderId="38" xfId="1" applyFont="1" applyBorder="1"/>
    <xf numFmtId="0" fontId="16" fillId="0" borderId="37" xfId="1" applyBorder="1" applyAlignment="1">
      <alignment horizontal="left" indent="1"/>
    </xf>
    <xf numFmtId="1" fontId="21" fillId="0" borderId="38" xfId="1" applyNumberFormat="1" applyFont="1" applyBorder="1" applyAlignment="1">
      <alignment horizontal="right" vertical="center"/>
    </xf>
    <xf numFmtId="0" fontId="16" fillId="0" borderId="38" xfId="1" applyBorder="1" applyAlignment="1">
      <alignment horizontal="left" vertical="center" indent="1"/>
    </xf>
    <xf numFmtId="0" fontId="21" fillId="0" borderId="38" xfId="1" applyFont="1" applyBorder="1" applyAlignment="1">
      <alignment vertical="center"/>
    </xf>
    <xf numFmtId="49" fontId="16" fillId="0" borderId="41" xfId="1" applyNumberFormat="1" applyBorder="1" applyAlignment="1">
      <alignment horizontal="left" vertical="center"/>
    </xf>
    <xf numFmtId="0" fontId="16" fillId="0" borderId="37" xfId="1" applyBorder="1" applyAlignment="1">
      <alignment horizontal="left" vertical="center" indent="1"/>
    </xf>
    <xf numFmtId="1" fontId="21" fillId="0" borderId="39" xfId="1" applyNumberFormat="1" applyFont="1" applyBorder="1" applyAlignment="1">
      <alignment horizontal="right" vertical="center"/>
    </xf>
    <xf numFmtId="0" fontId="16" fillId="0" borderId="33" xfId="1" applyBorder="1" applyAlignment="1">
      <alignment horizontal="left" vertical="center" indent="1"/>
    </xf>
    <xf numFmtId="0" fontId="16" fillId="0" borderId="34" xfId="1" applyBorder="1" applyAlignment="1">
      <alignment horizontal="left" vertical="center"/>
    </xf>
    <xf numFmtId="1" fontId="21" fillId="0" borderId="42" xfId="1" applyNumberFormat="1" applyFont="1" applyBorder="1" applyAlignment="1">
      <alignment horizontal="right" vertical="center"/>
    </xf>
    <xf numFmtId="0" fontId="16" fillId="0" borderId="34" xfId="1" applyBorder="1" applyAlignment="1">
      <alignment horizontal="left" vertical="center" indent="1"/>
    </xf>
    <xf numFmtId="49" fontId="16" fillId="0" borderId="35" xfId="1" applyNumberFormat="1" applyBorder="1" applyAlignment="1">
      <alignment horizontal="left" vertical="center"/>
    </xf>
    <xf numFmtId="0" fontId="24" fillId="12" borderId="43" xfId="1" applyFont="1" applyFill="1" applyBorder="1" applyAlignment="1">
      <alignment horizontal="left" vertical="center" indent="1"/>
    </xf>
    <xf numFmtId="0" fontId="25" fillId="12" borderId="44" xfId="1" applyFont="1" applyFill="1" applyBorder="1" applyAlignment="1">
      <alignment horizontal="left" vertical="center"/>
    </xf>
    <xf numFmtId="0" fontId="16" fillId="12" borderId="44" xfId="1" applyFill="1" applyBorder="1" applyAlignment="1">
      <alignment horizontal="left" vertical="center"/>
    </xf>
    <xf numFmtId="4" fontId="24" fillId="12" borderId="44" xfId="1" applyNumberFormat="1" applyFont="1" applyFill="1" applyBorder="1" applyAlignment="1">
      <alignment horizontal="left" vertical="center"/>
    </xf>
    <xf numFmtId="49" fontId="16" fillId="12" borderId="45" xfId="1" applyNumberFormat="1" applyFill="1" applyBorder="1" applyAlignment="1">
      <alignment horizontal="left" vertical="center"/>
    </xf>
    <xf numFmtId="0" fontId="16" fillId="0" borderId="32" xfId="1" applyBorder="1" applyAlignment="1">
      <alignment horizontal="right"/>
    </xf>
    <xf numFmtId="0" fontId="16" fillId="0" borderId="29" xfId="1" applyBorder="1" applyAlignment="1">
      <alignment horizontal="right"/>
    </xf>
    <xf numFmtId="0" fontId="16" fillId="0" borderId="19" xfId="1" applyAlignment="1">
      <alignment horizontal="center" vertical="center"/>
    </xf>
    <xf numFmtId="0" fontId="21" fillId="0" borderId="34" xfId="1" applyFont="1" applyBorder="1" applyAlignment="1">
      <alignment vertical="top"/>
    </xf>
    <xf numFmtId="14" fontId="21" fillId="0" borderId="34" xfId="1" applyNumberFormat="1" applyFont="1" applyBorder="1" applyAlignment="1">
      <alignment horizontal="center" vertical="top"/>
    </xf>
    <xf numFmtId="0" fontId="21" fillId="0" borderId="29" xfId="1" applyFont="1" applyBorder="1"/>
    <xf numFmtId="0" fontId="21" fillId="0" borderId="19" xfId="1" applyFont="1"/>
    <xf numFmtId="0" fontId="21" fillId="0" borderId="32" xfId="1" applyFont="1" applyBorder="1" applyAlignment="1">
      <alignment horizontal="right"/>
    </xf>
    <xf numFmtId="0" fontId="16" fillId="0" borderId="19" xfId="1" applyAlignment="1">
      <alignment horizontal="center"/>
    </xf>
    <xf numFmtId="0" fontId="16" fillId="0" borderId="46" xfId="1" applyBorder="1"/>
    <xf numFmtId="0" fontId="16" fillId="0" borderId="47" xfId="1" applyBorder="1"/>
    <xf numFmtId="0" fontId="16" fillId="0" borderId="48" xfId="1" applyBorder="1" applyAlignment="1">
      <alignment horizontal="right"/>
    </xf>
    <xf numFmtId="0" fontId="24" fillId="0" borderId="19" xfId="1" applyFont="1" applyAlignment="1">
      <alignment horizontal="left"/>
    </xf>
    <xf numFmtId="0" fontId="17" fillId="0" borderId="19" xfId="1" applyFont="1" applyAlignment="1">
      <alignment horizontal="center"/>
    </xf>
    <xf numFmtId="0" fontId="17" fillId="0" borderId="19" xfId="1" applyFont="1" applyAlignment="1">
      <alignment horizontal="center" shrinkToFit="1"/>
    </xf>
    <xf numFmtId="3" fontId="16" fillId="0" borderId="49" xfId="1" applyNumberFormat="1" applyBorder="1"/>
    <xf numFmtId="3" fontId="27" fillId="12" borderId="51" xfId="1" applyNumberFormat="1" applyFont="1" applyFill="1" applyBorder="1" applyAlignment="1">
      <alignment vertical="center"/>
    </xf>
    <xf numFmtId="3" fontId="27" fillId="12" borderId="30" xfId="1" applyNumberFormat="1" applyFont="1" applyFill="1" applyBorder="1" applyAlignment="1">
      <alignment vertical="center"/>
    </xf>
    <xf numFmtId="3" fontId="27" fillId="12" borderId="30" xfId="1" applyNumberFormat="1" applyFont="1" applyFill="1" applyBorder="1" applyAlignment="1">
      <alignment vertical="center" wrapText="1"/>
    </xf>
    <xf numFmtId="3" fontId="28" fillId="12" borderId="52" xfId="1" applyNumberFormat="1" applyFont="1" applyFill="1" applyBorder="1" applyAlignment="1">
      <alignment horizontal="center" vertical="center" wrapText="1" shrinkToFit="1"/>
    </xf>
    <xf numFmtId="3" fontId="27" fillId="12" borderId="52" xfId="1" applyNumberFormat="1" applyFont="1" applyFill="1" applyBorder="1" applyAlignment="1">
      <alignment horizontal="center" vertical="center" wrapText="1" shrinkToFit="1"/>
    </xf>
    <xf numFmtId="3" fontId="27" fillId="12" borderId="52" xfId="1" applyNumberFormat="1" applyFont="1" applyFill="1" applyBorder="1" applyAlignment="1">
      <alignment horizontal="center" vertical="center" wrapText="1"/>
    </xf>
    <xf numFmtId="3" fontId="16" fillId="0" borderId="39" xfId="1" applyNumberFormat="1" applyBorder="1"/>
    <xf numFmtId="3" fontId="20" fillId="0" borderId="50" xfId="1" applyNumberFormat="1" applyFont="1" applyBorder="1" applyAlignment="1">
      <alignment horizontal="right" wrapText="1" shrinkToFit="1"/>
    </xf>
    <xf numFmtId="3" fontId="20" fillId="0" borderId="50" xfId="1" applyNumberFormat="1" applyFont="1" applyBorder="1" applyAlignment="1">
      <alignment horizontal="right" shrinkToFit="1"/>
    </xf>
    <xf numFmtId="3" fontId="16" fillId="0" borderId="50" xfId="1" applyNumberFormat="1" applyBorder="1" applyAlignment="1">
      <alignment shrinkToFit="1"/>
    </xf>
    <xf numFmtId="3" fontId="16" fillId="0" borderId="50" xfId="1" applyNumberFormat="1" applyBorder="1"/>
    <xf numFmtId="3" fontId="16" fillId="13" borderId="53" xfId="1" applyNumberFormat="1" applyFill="1" applyBorder="1" applyAlignment="1">
      <alignment wrapText="1" shrinkToFit="1"/>
    </xf>
    <xf numFmtId="3" fontId="16" fillId="13" borderId="53" xfId="1" applyNumberFormat="1" applyFill="1" applyBorder="1" applyAlignment="1">
      <alignment shrinkToFit="1"/>
    </xf>
    <xf numFmtId="3" fontId="16" fillId="13" borderId="53" xfId="1" applyNumberFormat="1" applyFill="1" applyBorder="1"/>
    <xf numFmtId="4" fontId="16" fillId="0" borderId="19" xfId="1" applyNumberFormat="1"/>
    <xf numFmtId="0" fontId="18" fillId="14" borderId="29" xfId="1" applyFont="1" applyFill="1" applyBorder="1" applyAlignment="1">
      <alignment horizontal="left" vertical="center" indent="1"/>
    </xf>
    <xf numFmtId="49" fontId="19" fillId="14" borderId="19" xfId="1" applyNumberFormat="1" applyFont="1" applyFill="1" applyAlignment="1">
      <alignment horizontal="left" vertical="center"/>
    </xf>
    <xf numFmtId="0" fontId="16" fillId="14" borderId="29" xfId="1" applyFill="1" applyBorder="1" applyAlignment="1">
      <alignment horizontal="left" vertical="center" indent="1"/>
    </xf>
    <xf numFmtId="0" fontId="21" fillId="14" borderId="19" xfId="1" applyFont="1" applyFill="1" applyAlignment="1">
      <alignment horizontal="left" vertical="center"/>
    </xf>
    <xf numFmtId="0" fontId="24" fillId="14" borderId="43" xfId="1" applyFont="1" applyFill="1" applyBorder="1" applyAlignment="1">
      <alignment horizontal="left" vertical="center" indent="1"/>
    </xf>
    <xf numFmtId="0" fontId="16" fillId="14" borderId="44" xfId="1" applyFill="1" applyBorder="1"/>
    <xf numFmtId="49" fontId="21" fillId="14" borderId="45" xfId="1" applyNumberFormat="1" applyFont="1" applyFill="1" applyBorder="1" applyAlignment="1">
      <alignment horizontal="left" vertical="center"/>
    </xf>
    <xf numFmtId="49" fontId="21" fillId="0" borderId="34" xfId="1" applyNumberFormat="1" applyFont="1" applyBorder="1" applyAlignment="1">
      <alignment horizontal="left"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8" xfId="1" applyFont="1" applyBorder="1" applyAlignment="1">
      <alignment horizontal="center" vertical="center"/>
    </xf>
    <xf numFmtId="49" fontId="24" fillId="14" borderId="30" xfId="1" applyNumberFormat="1" applyFont="1" applyFill="1" applyBorder="1" applyAlignment="1">
      <alignment horizontal="center" vertical="center" shrinkToFit="1"/>
    </xf>
    <xf numFmtId="0" fontId="19" fillId="14" borderId="30" xfId="1" applyFont="1" applyFill="1" applyBorder="1" applyAlignment="1">
      <alignment horizontal="center" vertical="center" shrinkToFit="1"/>
    </xf>
    <xf numFmtId="0" fontId="19" fillId="14" borderId="31" xfId="1" applyFont="1" applyFill="1" applyBorder="1" applyAlignment="1">
      <alignment horizontal="center" vertical="center" shrinkToFit="1"/>
    </xf>
    <xf numFmtId="49" fontId="25" fillId="14" borderId="19" xfId="1" applyNumberFormat="1" applyFont="1" applyFill="1" applyAlignment="1">
      <alignment horizontal="center" vertical="center"/>
    </xf>
    <xf numFmtId="0" fontId="21" fillId="14" borderId="19" xfId="1" applyFont="1" applyFill="1" applyAlignment="1">
      <alignment horizontal="center" vertical="center"/>
    </xf>
    <xf numFmtId="0" fontId="21" fillId="14" borderId="32" xfId="1" applyFont="1" applyFill="1" applyBorder="1" applyAlignment="1">
      <alignment horizontal="center" vertical="center"/>
    </xf>
    <xf numFmtId="49" fontId="21" fillId="0" borderId="30" xfId="1" applyNumberFormat="1" applyFont="1" applyBorder="1" applyAlignment="1">
      <alignment horizontal="left" vertical="center"/>
    </xf>
    <xf numFmtId="49" fontId="21" fillId="0" borderId="19" xfId="1" applyNumberFormat="1" applyFont="1" applyAlignment="1">
      <alignment horizontal="left" vertical="center"/>
    </xf>
    <xf numFmtId="4" fontId="23" fillId="0" borderId="39" xfId="1" applyNumberFormat="1" applyFont="1" applyBorder="1" applyAlignment="1">
      <alignment vertical="center"/>
    </xf>
    <xf numFmtId="4" fontId="23" fillId="0" borderId="38" xfId="1" applyNumberFormat="1" applyFont="1" applyBorder="1" applyAlignment="1">
      <alignment vertical="center"/>
    </xf>
    <xf numFmtId="4" fontId="22" fillId="0" borderId="39" xfId="1" applyNumberFormat="1" applyFont="1" applyBorder="1" applyAlignment="1">
      <alignment horizontal="right" vertical="center" indent="1"/>
    </xf>
    <xf numFmtId="4" fontId="22" fillId="0" borderId="40" xfId="1" applyNumberFormat="1" applyFont="1" applyBorder="1" applyAlignment="1">
      <alignment horizontal="right" vertical="center" indent="1"/>
    </xf>
    <xf numFmtId="4" fontId="22" fillId="0" borderId="41" xfId="1" applyNumberFormat="1" applyFont="1" applyBorder="1" applyAlignment="1">
      <alignment horizontal="right" vertical="center" indent="1"/>
    </xf>
    <xf numFmtId="1" fontId="16" fillId="0" borderId="34" xfId="1" applyNumberFormat="1" applyBorder="1" applyAlignment="1">
      <alignment horizontal="right" indent="1"/>
    </xf>
    <xf numFmtId="0" fontId="16" fillId="0" borderId="34" xfId="1" applyBorder="1" applyAlignment="1">
      <alignment horizontal="right" indent="1"/>
    </xf>
    <xf numFmtId="0" fontId="16" fillId="0" borderId="35" xfId="1" applyBorder="1" applyAlignment="1">
      <alignment horizontal="right" indent="1"/>
    </xf>
    <xf numFmtId="4" fontId="23" fillId="0" borderId="39" xfId="1" applyNumberFormat="1" applyFont="1" applyBorder="1" applyAlignment="1">
      <alignment horizontal="right" vertical="center" indent="1"/>
    </xf>
    <xf numFmtId="4" fontId="23" fillId="0" borderId="40" xfId="1" applyNumberFormat="1" applyFont="1" applyBorder="1" applyAlignment="1">
      <alignment horizontal="right" vertical="center" indent="1"/>
    </xf>
    <xf numFmtId="4" fontId="23" fillId="0" borderId="41" xfId="1" applyNumberFormat="1" applyFont="1" applyBorder="1" applyAlignment="1">
      <alignment horizontal="right" vertical="center" indent="1"/>
    </xf>
    <xf numFmtId="4" fontId="23" fillId="0" borderId="39" xfId="1" applyNumberFormat="1" applyFont="1" applyBorder="1" applyAlignment="1">
      <alignment horizontal="right" vertical="center"/>
    </xf>
    <xf numFmtId="4" fontId="23" fillId="0" borderId="38" xfId="1" applyNumberFormat="1" applyFont="1" applyBorder="1" applyAlignment="1">
      <alignment horizontal="right" vertical="center"/>
    </xf>
    <xf numFmtId="3" fontId="16" fillId="0" borderId="38" xfId="1" applyNumberFormat="1" applyBorder="1"/>
    <xf numFmtId="3" fontId="16" fillId="0" borderId="38" xfId="1" applyNumberFormat="1" applyBorder="1" applyAlignment="1">
      <alignment wrapText="1"/>
    </xf>
    <xf numFmtId="3" fontId="16" fillId="13" borderId="39" xfId="1" applyNumberFormat="1" applyFill="1" applyBorder="1"/>
    <xf numFmtId="3" fontId="16" fillId="13" borderId="38" xfId="1" applyNumberFormat="1" applyFill="1" applyBorder="1"/>
    <xf numFmtId="3" fontId="16" fillId="13" borderId="40" xfId="1" applyNumberFormat="1" applyFill="1" applyBorder="1"/>
    <xf numFmtId="4" fontId="23" fillId="0" borderId="42" xfId="1" applyNumberFormat="1" applyFont="1" applyBorder="1" applyAlignment="1">
      <alignment horizontal="right" vertical="center"/>
    </xf>
    <xf numFmtId="4" fontId="23" fillId="0" borderId="34" xfId="1" applyNumberFormat="1" applyFont="1" applyBorder="1" applyAlignment="1">
      <alignment horizontal="right" vertical="center"/>
    </xf>
    <xf numFmtId="4" fontId="26" fillId="12" borderId="44" xfId="1" applyNumberFormat="1" applyFont="1" applyFill="1" applyBorder="1" applyAlignment="1">
      <alignment horizontal="right" vertical="center"/>
    </xf>
    <xf numFmtId="2" fontId="26" fillId="12" borderId="44" xfId="1" applyNumberFormat="1" applyFont="1" applyFill="1" applyBorder="1" applyAlignment="1">
      <alignment horizontal="right" vertical="center"/>
    </xf>
    <xf numFmtId="4" fontId="26" fillId="14" borderId="44" xfId="1" applyNumberFormat="1" applyFont="1" applyFill="1" applyBorder="1" applyAlignment="1">
      <alignment horizontal="right" vertical="center"/>
    </xf>
    <xf numFmtId="0" fontId="21" fillId="0" borderId="34" xfId="1" applyFont="1" applyBorder="1" applyAlignment="1">
      <alignment horizontal="center"/>
    </xf>
    <xf numFmtId="0" fontId="16" fillId="0" borderId="30" xfId="1" applyBorder="1" applyAlignment="1">
      <alignment horizontal="center"/>
    </xf>
    <xf numFmtId="0" fontId="1" fillId="0" borderId="0" xfId="0" applyFont="1" applyAlignment="1">
      <alignment horizontal="left" vertical="center" wrapText="1"/>
    </xf>
    <xf numFmtId="0" fontId="0" fillId="0" borderId="0" xfId="0" applyFont="1" applyAlignment="1"/>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1" fillId="6" borderId="18" xfId="0" applyFont="1" applyFill="1" applyBorder="1" applyAlignment="1">
      <alignment horizontal="center"/>
    </xf>
    <xf numFmtId="0" fontId="3" fillId="0" borderId="19" xfId="0" applyFont="1" applyBorder="1"/>
    <xf numFmtId="0" fontId="13" fillId="0" borderId="0" xfId="0" applyFont="1" applyAlignment="1">
      <alignment horizontal="center" vertical="center" wrapText="1"/>
    </xf>
    <xf numFmtId="0" fontId="2" fillId="8" borderId="1" xfId="0" applyFont="1" applyFill="1" applyBorder="1" applyAlignment="1">
      <alignment horizontal="center" vertical="center" wrapText="1"/>
    </xf>
    <xf numFmtId="0" fontId="14" fillId="9" borderId="7" xfId="0" applyFont="1" applyFill="1" applyBorder="1" applyAlignment="1">
      <alignment horizontal="center" vertical="center" wrapText="1"/>
    </xf>
    <xf numFmtId="0" fontId="12" fillId="11" borderId="23" xfId="0" applyFont="1" applyFill="1" applyBorder="1" applyAlignment="1">
      <alignment horizontal="center" vertical="center" wrapText="1"/>
    </xf>
    <xf numFmtId="0" fontId="3" fillId="0" borderId="24" xfId="0" applyFont="1" applyBorder="1"/>
    <xf numFmtId="0" fontId="1" fillId="6" borderId="18" xfId="0" applyFont="1" applyFill="1" applyBorder="1" applyAlignment="1">
      <alignment horizontal="center" vertical="center" wrapText="1"/>
    </xf>
  </cellXfs>
  <cellStyles count="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0321kou\AppData\Local\Temp\Temp1_VZ%2014_21_Projektov&#225;%20dokumentace.zip\VZ%2014_21_Projektov&#225;%20dokumentace\.rozpo&#269;et_v&#253;kaz%20v&#253;m&#283;r\VV_Celkovy_MS_Lumumb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gram%20Files\Stavitel++\Templates\Rozpocty\Sablon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1 1 Pol"/>
      <sheetName val="1 2 Pol"/>
      <sheetName val="Celková rek. SoD+Kup. smlouva"/>
    </sheetNames>
    <sheetDataSet>
      <sheetData sheetId="0" refreshError="1"/>
      <sheetData sheetId="1">
        <row r="23">
          <cell r="G23">
            <v>0</v>
          </cell>
        </row>
        <row r="24">
          <cell r="G24">
            <v>0</v>
          </cell>
        </row>
        <row r="25">
          <cell r="G25">
            <v>0</v>
          </cell>
        </row>
        <row r="26">
          <cell r="G26">
            <v>0</v>
          </cell>
        </row>
        <row r="29">
          <cell r="G29">
            <v>0</v>
          </cell>
          <cell r="J29" t="str">
            <v>CZK</v>
          </cell>
        </row>
      </sheetData>
      <sheetData sheetId="2" refreshError="1"/>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O40"/>
  <sheetViews>
    <sheetView showGridLines="0" tabSelected="1" topLeftCell="B1" zoomScaleNormal="100" zoomScaleSheetLayoutView="75" workbookViewId="0">
      <selection activeCell="B2" sqref="B2"/>
    </sheetView>
  </sheetViews>
  <sheetFormatPr defaultColWidth="9" defaultRowHeight="12.75" x14ac:dyDescent="0.2"/>
  <cols>
    <col min="1" max="1" width="8.42578125" style="50" hidden="1" customWidth="1"/>
    <col min="2" max="2" width="9.140625" style="50" customWidth="1"/>
    <col min="3" max="3" width="7.42578125" style="50" customWidth="1"/>
    <col min="4" max="4" width="13.42578125" style="50" customWidth="1"/>
    <col min="5" max="5" width="12.140625" style="50" customWidth="1"/>
    <col min="6" max="6" width="11.42578125" style="50" customWidth="1"/>
    <col min="7" max="9" width="12.7109375" style="50" customWidth="1"/>
    <col min="10" max="10" width="6.7109375" style="50" customWidth="1"/>
    <col min="11" max="11" width="4.28515625" style="50" customWidth="1"/>
    <col min="12" max="15" width="10.7109375" style="50" customWidth="1"/>
    <col min="16" max="51" width="9" style="50"/>
    <col min="52" max="52" width="92.42578125" style="50" customWidth="1"/>
    <col min="53" max="16384" width="9" style="50"/>
  </cols>
  <sheetData>
    <row r="1" spans="1:15" ht="33.75" customHeight="1" x14ac:dyDescent="0.2">
      <c r="A1" s="49" t="s">
        <v>90</v>
      </c>
      <c r="B1" s="147" t="s">
        <v>128</v>
      </c>
      <c r="C1" s="148"/>
      <c r="D1" s="148"/>
      <c r="E1" s="148"/>
      <c r="F1" s="148"/>
      <c r="G1" s="148"/>
      <c r="H1" s="148"/>
      <c r="I1" s="148"/>
      <c r="J1" s="149"/>
    </row>
    <row r="2" spans="1:15" ht="23.25" customHeight="1" x14ac:dyDescent="0.2">
      <c r="A2" s="51"/>
      <c r="B2" s="139" t="s">
        <v>119</v>
      </c>
      <c r="C2" s="140"/>
      <c r="D2" s="150" t="s">
        <v>120</v>
      </c>
      <c r="E2" s="151"/>
      <c r="F2" s="151"/>
      <c r="G2" s="151"/>
      <c r="H2" s="151"/>
      <c r="I2" s="151"/>
      <c r="J2" s="152"/>
      <c r="O2" s="52"/>
    </row>
    <row r="3" spans="1:15" ht="23.25" customHeight="1" x14ac:dyDescent="0.2">
      <c r="A3" s="51"/>
      <c r="B3" s="141" t="s">
        <v>121</v>
      </c>
      <c r="C3" s="142"/>
      <c r="D3" s="153" t="s">
        <v>122</v>
      </c>
      <c r="E3" s="154"/>
      <c r="F3" s="154"/>
      <c r="G3" s="154"/>
      <c r="H3" s="154"/>
      <c r="I3" s="154"/>
      <c r="J3" s="155"/>
    </row>
    <row r="4" spans="1:15" ht="23.25" hidden="1" customHeight="1" x14ac:dyDescent="0.2">
      <c r="A4" s="51"/>
      <c r="B4" s="53" t="s">
        <v>123</v>
      </c>
      <c r="C4" s="54"/>
      <c r="D4" s="55"/>
      <c r="E4" s="55"/>
      <c r="F4" s="56"/>
      <c r="G4" s="56"/>
      <c r="H4" s="56"/>
      <c r="I4" s="56"/>
      <c r="J4" s="57"/>
    </row>
    <row r="5" spans="1:15" ht="24" customHeight="1" x14ac:dyDescent="0.2">
      <c r="A5" s="51"/>
      <c r="B5" s="58" t="s">
        <v>91</v>
      </c>
      <c r="D5" s="59"/>
      <c r="E5" s="60"/>
      <c r="F5" s="60"/>
      <c r="G5" s="60"/>
      <c r="H5" s="61" t="s">
        <v>124</v>
      </c>
      <c r="I5" s="59"/>
      <c r="J5" s="62"/>
    </row>
    <row r="6" spans="1:15" ht="15.75" customHeight="1" x14ac:dyDescent="0.2">
      <c r="A6" s="51"/>
      <c r="B6" s="63"/>
      <c r="C6" s="60"/>
      <c r="D6" s="59"/>
      <c r="E6" s="60"/>
      <c r="F6" s="60"/>
      <c r="G6" s="60"/>
      <c r="H6" s="61" t="s">
        <v>92</v>
      </c>
      <c r="I6" s="59"/>
      <c r="J6" s="62"/>
    </row>
    <row r="7" spans="1:15" ht="15.75" customHeight="1" x14ac:dyDescent="0.2">
      <c r="A7" s="51"/>
      <c r="B7" s="64"/>
      <c r="C7" s="65"/>
      <c r="D7" s="66"/>
      <c r="E7" s="67"/>
      <c r="F7" s="67"/>
      <c r="G7" s="67"/>
      <c r="H7" s="68"/>
      <c r="I7" s="67"/>
      <c r="J7" s="69"/>
    </row>
    <row r="8" spans="1:15" ht="24" hidden="1" customHeight="1" x14ac:dyDescent="0.2">
      <c r="A8" s="51"/>
      <c r="B8" s="58" t="s">
        <v>93</v>
      </c>
      <c r="D8" s="70"/>
      <c r="H8" s="61" t="s">
        <v>124</v>
      </c>
      <c r="I8" s="70"/>
      <c r="J8" s="62"/>
    </row>
    <row r="9" spans="1:15" ht="15.75" hidden="1" customHeight="1" x14ac:dyDescent="0.2">
      <c r="A9" s="51"/>
      <c r="B9" s="51"/>
      <c r="D9" s="70"/>
      <c r="H9" s="61" t="s">
        <v>92</v>
      </c>
      <c r="I9" s="70"/>
      <c r="J9" s="62"/>
    </row>
    <row r="10" spans="1:15" ht="15.75" hidden="1" customHeight="1" x14ac:dyDescent="0.2">
      <c r="A10" s="51"/>
      <c r="B10" s="71"/>
      <c r="C10" s="72"/>
      <c r="D10" s="73"/>
      <c r="E10" s="68"/>
      <c r="F10" s="68"/>
      <c r="G10" s="74"/>
      <c r="H10" s="74"/>
      <c r="I10" s="75"/>
      <c r="J10" s="69"/>
    </row>
    <row r="11" spans="1:15" ht="24" customHeight="1" x14ac:dyDescent="0.2">
      <c r="A11" s="51"/>
      <c r="B11" s="58" t="s">
        <v>94</v>
      </c>
      <c r="D11" s="156"/>
      <c r="E11" s="156"/>
      <c r="F11" s="156"/>
      <c r="G11" s="156"/>
      <c r="H11" s="61" t="s">
        <v>124</v>
      </c>
      <c r="I11" s="59"/>
      <c r="J11" s="62"/>
    </row>
    <row r="12" spans="1:15" ht="15.75" customHeight="1" x14ac:dyDescent="0.2">
      <c r="A12" s="51"/>
      <c r="B12" s="63"/>
      <c r="C12" s="60"/>
      <c r="D12" s="157"/>
      <c r="E12" s="157"/>
      <c r="F12" s="157"/>
      <c r="G12" s="157"/>
      <c r="H12" s="61" t="s">
        <v>92</v>
      </c>
      <c r="I12" s="59"/>
      <c r="J12" s="62"/>
    </row>
    <row r="13" spans="1:15" ht="15.75" customHeight="1" x14ac:dyDescent="0.2">
      <c r="A13" s="51"/>
      <c r="B13" s="64"/>
      <c r="C13" s="65"/>
      <c r="D13" s="146"/>
      <c r="E13" s="146"/>
      <c r="F13" s="146"/>
      <c r="G13" s="146"/>
      <c r="H13" s="76"/>
      <c r="I13" s="67"/>
      <c r="J13" s="69"/>
    </row>
    <row r="14" spans="1:15" ht="24" customHeight="1" x14ac:dyDescent="0.2">
      <c r="A14" s="51"/>
      <c r="B14" s="77" t="s">
        <v>95</v>
      </c>
      <c r="C14" s="78"/>
      <c r="D14" s="79"/>
      <c r="E14" s="80"/>
      <c r="F14" s="80"/>
      <c r="G14" s="80"/>
      <c r="H14" s="81"/>
      <c r="I14" s="80"/>
      <c r="J14" s="82"/>
    </row>
    <row r="15" spans="1:15" ht="32.25" customHeight="1" x14ac:dyDescent="0.2">
      <c r="A15" s="51"/>
      <c r="B15" s="71" t="s">
        <v>96</v>
      </c>
      <c r="C15" s="83"/>
      <c r="D15" s="74"/>
      <c r="E15" s="163"/>
      <c r="F15" s="163"/>
      <c r="G15" s="164"/>
      <c r="H15" s="164"/>
      <c r="I15" s="164" t="s">
        <v>97</v>
      </c>
      <c r="J15" s="165"/>
    </row>
    <row r="16" spans="1:15" ht="23.25" customHeight="1" x14ac:dyDescent="0.2">
      <c r="A16" s="84" t="s">
        <v>98</v>
      </c>
      <c r="B16" s="85" t="s">
        <v>126</v>
      </c>
      <c r="C16" s="86"/>
      <c r="D16" s="87"/>
      <c r="E16" s="160"/>
      <c r="F16" s="161"/>
      <c r="G16" s="160"/>
      <c r="H16" s="161"/>
      <c r="I16" s="160">
        <f>KONEKTIVITA!F25</f>
        <v>0</v>
      </c>
      <c r="J16" s="162"/>
    </row>
    <row r="17" spans="1:10" ht="23.25" customHeight="1" x14ac:dyDescent="0.2">
      <c r="A17" s="84" t="s">
        <v>99</v>
      </c>
      <c r="B17" s="85" t="s">
        <v>127</v>
      </c>
      <c r="C17" s="86"/>
      <c r="D17" s="87"/>
      <c r="E17" s="160"/>
      <c r="F17" s="161"/>
      <c r="G17" s="160"/>
      <c r="H17" s="161"/>
      <c r="I17" s="160">
        <f>SLP!F22</f>
        <v>0</v>
      </c>
      <c r="J17" s="162"/>
    </row>
    <row r="18" spans="1:10" ht="23.25" customHeight="1" x14ac:dyDescent="0.2">
      <c r="A18" s="51"/>
      <c r="B18" s="88" t="s">
        <v>97</v>
      </c>
      <c r="C18" s="89"/>
      <c r="D18" s="90"/>
      <c r="E18" s="166"/>
      <c r="F18" s="167"/>
      <c r="G18" s="166"/>
      <c r="H18" s="167"/>
      <c r="I18" s="166">
        <f>SUM(I16:J17)</f>
        <v>0</v>
      </c>
      <c r="J18" s="168"/>
    </row>
    <row r="19" spans="1:10" ht="33" customHeight="1" x14ac:dyDescent="0.2">
      <c r="A19" s="51"/>
      <c r="B19" s="91" t="s">
        <v>100</v>
      </c>
      <c r="C19" s="86"/>
      <c r="D19" s="87"/>
      <c r="E19" s="92"/>
      <c r="F19" s="93"/>
      <c r="G19" s="94"/>
      <c r="H19" s="94"/>
      <c r="I19" s="94"/>
      <c r="J19" s="95"/>
    </row>
    <row r="20" spans="1:10" ht="23.25" customHeight="1" x14ac:dyDescent="0.2">
      <c r="A20" s="51"/>
      <c r="B20" s="96" t="s">
        <v>101</v>
      </c>
      <c r="C20" s="86"/>
      <c r="D20" s="87"/>
      <c r="E20" s="97">
        <v>15</v>
      </c>
      <c r="F20" s="93" t="s">
        <v>102</v>
      </c>
      <c r="G20" s="158">
        <v>0</v>
      </c>
      <c r="H20" s="159"/>
      <c r="I20" s="159"/>
      <c r="J20" s="95" t="str">
        <f t="shared" ref="J20:J24" si="0">Mena</f>
        <v>CZK</v>
      </c>
    </row>
    <row r="21" spans="1:10" ht="23.25" customHeight="1" x14ac:dyDescent="0.2">
      <c r="A21" s="51"/>
      <c r="B21" s="96" t="s">
        <v>103</v>
      </c>
      <c r="C21" s="86"/>
      <c r="D21" s="87"/>
      <c r="E21" s="97">
        <f>SazbaDPH1</f>
        <v>15</v>
      </c>
      <c r="F21" s="93" t="s">
        <v>102</v>
      </c>
      <c r="G21" s="169">
        <v>0</v>
      </c>
      <c r="H21" s="170"/>
      <c r="I21" s="170"/>
      <c r="J21" s="95" t="str">
        <f t="shared" si="0"/>
        <v>CZK</v>
      </c>
    </row>
    <row r="22" spans="1:10" ht="23.25" customHeight="1" x14ac:dyDescent="0.2">
      <c r="A22" s="51"/>
      <c r="B22" s="96" t="s">
        <v>104</v>
      </c>
      <c r="C22" s="86"/>
      <c r="D22" s="87"/>
      <c r="E22" s="97">
        <v>21</v>
      </c>
      <c r="F22" s="93" t="s">
        <v>102</v>
      </c>
      <c r="G22" s="158">
        <f>I18</f>
        <v>0</v>
      </c>
      <c r="H22" s="159"/>
      <c r="I22" s="159"/>
      <c r="J22" s="95" t="str">
        <f t="shared" si="0"/>
        <v>CZK</v>
      </c>
    </row>
    <row r="23" spans="1:10" ht="23.25" customHeight="1" thickBot="1" x14ac:dyDescent="0.25">
      <c r="A23" s="51"/>
      <c r="B23" s="98" t="s">
        <v>105</v>
      </c>
      <c r="C23" s="99"/>
      <c r="D23" s="74"/>
      <c r="E23" s="100">
        <f>SazbaDPH2</f>
        <v>21</v>
      </c>
      <c r="F23" s="101" t="s">
        <v>102</v>
      </c>
      <c r="G23" s="176">
        <f>CenaCelkem-ZakladDPHZakl</f>
        <v>0</v>
      </c>
      <c r="H23" s="177"/>
      <c r="I23" s="177"/>
      <c r="J23" s="102" t="str">
        <f t="shared" si="0"/>
        <v>CZK</v>
      </c>
    </row>
    <row r="24" spans="1:10" ht="27.75" hidden="1" customHeight="1" thickBot="1" x14ac:dyDescent="0.25">
      <c r="A24" s="51"/>
      <c r="B24" s="103" t="s">
        <v>106</v>
      </c>
      <c r="C24" s="104"/>
      <c r="D24" s="104"/>
      <c r="E24" s="105"/>
      <c r="F24" s="106"/>
      <c r="G24" s="178">
        <v>569231.73</v>
      </c>
      <c r="H24" s="179"/>
      <c r="I24" s="179"/>
      <c r="J24" s="107" t="str">
        <f t="shared" si="0"/>
        <v>CZK</v>
      </c>
    </row>
    <row r="25" spans="1:10" ht="27.75" customHeight="1" thickBot="1" x14ac:dyDescent="0.25">
      <c r="A25" s="51"/>
      <c r="B25" s="143" t="s">
        <v>107</v>
      </c>
      <c r="C25" s="144"/>
      <c r="D25" s="144"/>
      <c r="E25" s="144"/>
      <c r="F25" s="144"/>
      <c r="G25" s="180">
        <f>ZakladDPHZakl*1.21</f>
        <v>0</v>
      </c>
      <c r="H25" s="180"/>
      <c r="I25" s="180"/>
      <c r="J25" s="145" t="s">
        <v>108</v>
      </c>
    </row>
    <row r="26" spans="1:10" ht="12.75" customHeight="1" x14ac:dyDescent="0.2">
      <c r="A26" s="51"/>
      <c r="B26" s="51"/>
      <c r="J26" s="108"/>
    </row>
    <row r="27" spans="1:10" ht="30" customHeight="1" x14ac:dyDescent="0.2">
      <c r="A27" s="51"/>
      <c r="B27" s="51"/>
      <c r="J27" s="108"/>
    </row>
    <row r="28" spans="1:10" ht="18.75" customHeight="1" x14ac:dyDescent="0.2">
      <c r="A28" s="51"/>
      <c r="B28" s="109"/>
      <c r="C28" s="110" t="s">
        <v>109</v>
      </c>
      <c r="D28" s="111"/>
      <c r="E28" s="111"/>
      <c r="F28" s="110" t="s">
        <v>110</v>
      </c>
      <c r="G28" s="111"/>
      <c r="H28" s="112"/>
      <c r="I28" s="111"/>
      <c r="J28" s="108"/>
    </row>
    <row r="29" spans="1:10" ht="47.25" customHeight="1" x14ac:dyDescent="0.2">
      <c r="A29" s="51"/>
      <c r="B29" s="51"/>
      <c r="J29" s="108"/>
    </row>
    <row r="30" spans="1:10" s="114" customFormat="1" ht="18.75" customHeight="1" x14ac:dyDescent="0.2">
      <c r="A30" s="113"/>
      <c r="B30" s="113"/>
      <c r="D30" s="181"/>
      <c r="E30" s="181"/>
      <c r="G30" s="181"/>
      <c r="H30" s="181"/>
      <c r="I30" s="181"/>
      <c r="J30" s="115"/>
    </row>
    <row r="31" spans="1:10" ht="12.75" customHeight="1" x14ac:dyDescent="0.2">
      <c r="A31" s="51"/>
      <c r="B31" s="51"/>
      <c r="D31" s="182" t="s">
        <v>111</v>
      </c>
      <c r="E31" s="182"/>
      <c r="H31" s="116" t="s">
        <v>112</v>
      </c>
      <c r="J31" s="108"/>
    </row>
    <row r="32" spans="1:10" ht="13.5" customHeight="1" thickBot="1" x14ac:dyDescent="0.25">
      <c r="A32" s="117"/>
      <c r="B32" s="117"/>
      <c r="C32" s="118"/>
      <c r="D32" s="118"/>
      <c r="E32" s="118"/>
      <c r="F32" s="118"/>
      <c r="G32" s="118"/>
      <c r="H32" s="118"/>
      <c r="I32" s="118"/>
      <c r="J32" s="119"/>
    </row>
    <row r="33" spans="1:10" ht="27" hidden="1" customHeight="1" x14ac:dyDescent="0.25">
      <c r="B33" s="120" t="s">
        <v>113</v>
      </c>
      <c r="C33" s="121"/>
      <c r="D33" s="121"/>
      <c r="E33" s="121"/>
      <c r="F33" s="122"/>
      <c r="G33" s="122"/>
      <c r="H33" s="122"/>
      <c r="I33" s="122"/>
      <c r="J33" s="121"/>
    </row>
    <row r="34" spans="1:10" ht="25.5" hidden="1" customHeight="1" x14ac:dyDescent="0.2">
      <c r="A34" s="123" t="s">
        <v>114</v>
      </c>
      <c r="B34" s="124" t="s">
        <v>115</v>
      </c>
      <c r="C34" s="125" t="s">
        <v>3</v>
      </c>
      <c r="D34" s="126"/>
      <c r="E34" s="126"/>
      <c r="F34" s="127" t="str">
        <f>B20</f>
        <v>Základ pro sníženou DPH</v>
      </c>
      <c r="G34" s="127" t="str">
        <f>B22</f>
        <v>Základ pro základní DPH</v>
      </c>
      <c r="H34" s="128" t="s">
        <v>116</v>
      </c>
      <c r="I34" s="128" t="s">
        <v>117</v>
      </c>
      <c r="J34" s="129" t="s">
        <v>102</v>
      </c>
    </row>
    <row r="35" spans="1:10" ht="25.5" hidden="1" customHeight="1" x14ac:dyDescent="0.2">
      <c r="A35" s="123">
        <v>1</v>
      </c>
      <c r="B35" s="130" t="s">
        <v>125</v>
      </c>
      <c r="C35" s="171" t="s">
        <v>120</v>
      </c>
      <c r="D35" s="172"/>
      <c r="E35" s="172"/>
      <c r="F35" s="131">
        <v>0</v>
      </c>
      <c r="G35" s="132">
        <v>569231.73</v>
      </c>
      <c r="H35" s="133">
        <v>119539</v>
      </c>
      <c r="I35" s="133">
        <v>688770.73</v>
      </c>
      <c r="J35" s="134">
        <f>IF(CenaCelkemVypocet=0,"",I35/CenaCelkemVypocet*100)</f>
        <v>100</v>
      </c>
    </row>
    <row r="36" spans="1:10" ht="25.5" hidden="1" customHeight="1" x14ac:dyDescent="0.2">
      <c r="A36" s="123"/>
      <c r="B36" s="173" t="s">
        <v>118</v>
      </c>
      <c r="C36" s="174"/>
      <c r="D36" s="174"/>
      <c r="E36" s="175"/>
      <c r="F36" s="135">
        <f>SUMIF(A35:A35,"=1",F35:F35)</f>
        <v>0</v>
      </c>
      <c r="G36" s="136">
        <f>SUMIF(A35:A35,"=1",G35:G35)</f>
        <v>569231.73</v>
      </c>
      <c r="H36" s="136">
        <f>SUMIF(A35:A35,"=1",H35:H35)</f>
        <v>119539</v>
      </c>
      <c r="I36" s="136">
        <f>SUMIF(A35:A35,"=1",I35:I35)</f>
        <v>688770.73</v>
      </c>
      <c r="J36" s="137">
        <f>SUMIF(A35:A35,"=1",J35:J35)</f>
        <v>100</v>
      </c>
    </row>
    <row r="38" spans="1:10" x14ac:dyDescent="0.2">
      <c r="F38" s="138"/>
      <c r="G38" s="138"/>
      <c r="H38" s="138"/>
      <c r="I38" s="138"/>
      <c r="J38" s="138"/>
    </row>
    <row r="39" spans="1:10" x14ac:dyDescent="0.2">
      <c r="F39" s="138"/>
      <c r="G39" s="138"/>
      <c r="H39" s="138"/>
      <c r="I39" s="138"/>
      <c r="J39" s="138"/>
    </row>
    <row r="40" spans="1:10" x14ac:dyDescent="0.2">
      <c r="F40" s="138"/>
      <c r="G40" s="138"/>
      <c r="H40" s="138"/>
      <c r="I40" s="138"/>
      <c r="J40" s="138"/>
    </row>
  </sheetData>
  <mergeCells count="29">
    <mergeCell ref="C35:E35"/>
    <mergeCell ref="B36:E36"/>
    <mergeCell ref="G23:I23"/>
    <mergeCell ref="G24:I24"/>
    <mergeCell ref="G25:I25"/>
    <mergeCell ref="D30:E30"/>
    <mergeCell ref="G30:I30"/>
    <mergeCell ref="D31:E31"/>
    <mergeCell ref="G22:I22"/>
    <mergeCell ref="E17:F17"/>
    <mergeCell ref="G17:H17"/>
    <mergeCell ref="I17:J17"/>
    <mergeCell ref="E15:F15"/>
    <mergeCell ref="G15:H15"/>
    <mergeCell ref="I15:J15"/>
    <mergeCell ref="E16:F16"/>
    <mergeCell ref="G16:H16"/>
    <mergeCell ref="I16:J16"/>
    <mergeCell ref="E18:F18"/>
    <mergeCell ref="G18:H18"/>
    <mergeCell ref="I18:J18"/>
    <mergeCell ref="G20:I20"/>
    <mergeCell ref="G21:I21"/>
    <mergeCell ref="D13:G13"/>
    <mergeCell ref="B1:J1"/>
    <mergeCell ref="D2:J2"/>
    <mergeCell ref="D3:J3"/>
    <mergeCell ref="D11:G11"/>
    <mergeCell ref="D12:G12"/>
  </mergeCells>
  <pageMargins left="0.39370078740157483" right="0.19685039370078741" top="0.59055118110236227" bottom="0.39370078740157483" header="0" footer="0.19685039370078741"/>
  <pageSetup paperSize="9" fitToHeight="9999" orientation="portrait" horizontalDpi="300" verticalDpi="300" r:id="rId1"/>
  <headerFooter alignWithMargins="0">
    <oddFooter>&amp;L&amp;9Zpracováno programem &amp;"Arial CE,Tučné"RTS Stavitel +,  © RTS, a.s.&amp;R&amp;9Stránka &amp;P z &amp;N</oddFooter>
  </headerFooter>
  <rowBreaks count="1" manualBreakCount="1">
    <brk id="32" max="9"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9"/>
  <sheetViews>
    <sheetView topLeftCell="A19" workbookViewId="0">
      <selection activeCell="E12" sqref="E12"/>
    </sheetView>
  </sheetViews>
  <sheetFormatPr defaultColWidth="12.5703125" defaultRowHeight="15" customHeight="1" x14ac:dyDescent="0.2"/>
  <cols>
    <col min="1" max="1" width="15.5703125" customWidth="1"/>
    <col min="2" max="2" width="70" customWidth="1"/>
    <col min="3" max="3" width="8.140625" customWidth="1"/>
    <col min="4" max="4" width="3.85546875" customWidth="1"/>
    <col min="5" max="5" width="8" customWidth="1"/>
    <col min="6" max="6" width="11.7109375" customWidth="1"/>
    <col min="7" max="7" width="11.42578125" customWidth="1"/>
    <col min="8" max="8" width="12.7109375" customWidth="1"/>
    <col min="9" max="9" width="12" customWidth="1"/>
    <col min="10" max="10" width="12.28515625" customWidth="1"/>
    <col min="11" max="26" width="5.42578125" customWidth="1"/>
  </cols>
  <sheetData>
    <row r="1" spans="1:10" ht="67.5" customHeight="1" x14ac:dyDescent="0.2">
      <c r="A1" s="183" t="s">
        <v>0</v>
      </c>
      <c r="B1" s="184"/>
      <c r="C1" s="184"/>
      <c r="D1" s="184"/>
      <c r="E1" s="184"/>
      <c r="F1" s="184"/>
      <c r="G1" s="184"/>
      <c r="H1" s="184"/>
      <c r="I1" s="184"/>
    </row>
    <row r="2" spans="1:10" ht="12.75" customHeight="1" x14ac:dyDescent="0.2">
      <c r="A2" s="185" t="s">
        <v>1</v>
      </c>
      <c r="B2" s="186"/>
      <c r="C2" s="186"/>
      <c r="D2" s="186"/>
      <c r="E2" s="186"/>
      <c r="F2" s="186"/>
      <c r="G2" s="186"/>
      <c r="H2" s="186"/>
      <c r="I2" s="187"/>
    </row>
    <row r="3" spans="1:10" ht="12.75" customHeight="1" x14ac:dyDescent="0.2">
      <c r="A3" s="188"/>
      <c r="B3" s="189"/>
      <c r="C3" s="189"/>
      <c r="D3" s="189"/>
      <c r="E3" s="189"/>
      <c r="F3" s="189"/>
      <c r="G3" s="189"/>
      <c r="H3" s="189"/>
      <c r="I3" s="190"/>
    </row>
    <row r="4" spans="1:10" ht="12.75" customHeight="1" x14ac:dyDescent="0.2">
      <c r="A4" s="191" t="s">
        <v>2</v>
      </c>
      <c r="B4" s="192"/>
      <c r="C4" s="192"/>
      <c r="D4" s="192"/>
      <c r="E4" s="192"/>
      <c r="F4" s="192"/>
      <c r="G4" s="192"/>
      <c r="H4" s="192"/>
      <c r="I4" s="193"/>
    </row>
    <row r="5" spans="1:10" ht="38.25" customHeight="1" x14ac:dyDescent="0.2">
      <c r="A5" s="1" t="s">
        <v>3</v>
      </c>
      <c r="B5" s="2" t="s">
        <v>4</v>
      </c>
      <c r="C5" s="3" t="s">
        <v>5</v>
      </c>
      <c r="D5" s="1" t="s">
        <v>6</v>
      </c>
      <c r="E5" s="1" t="s">
        <v>7</v>
      </c>
      <c r="F5" s="1" t="s">
        <v>8</v>
      </c>
      <c r="G5" s="1" t="s">
        <v>9</v>
      </c>
      <c r="H5" s="4" t="s">
        <v>10</v>
      </c>
      <c r="I5" s="5" t="s">
        <v>11</v>
      </c>
    </row>
    <row r="6" spans="1:10" ht="89.25" customHeight="1" x14ac:dyDescent="0.2">
      <c r="A6" s="6" t="s">
        <v>12</v>
      </c>
      <c r="B6" s="7" t="s">
        <v>13</v>
      </c>
      <c r="C6" s="8" t="s">
        <v>14</v>
      </c>
      <c r="D6" s="8">
        <v>1</v>
      </c>
      <c r="E6" s="9">
        <v>0</v>
      </c>
      <c r="F6" s="10">
        <f t="shared" ref="F6:F24" si="0">ABS(D6*E6)</f>
        <v>0</v>
      </c>
      <c r="G6" s="10">
        <f t="shared" ref="G6:G25" si="1">ABS(H6-F6)</f>
        <v>0</v>
      </c>
      <c r="H6" s="11">
        <f t="shared" ref="H6:H25" si="2">ABS(F6*1.21)</f>
        <v>0</v>
      </c>
      <c r="I6" s="12"/>
    </row>
    <row r="7" spans="1:10" ht="75.75" customHeight="1" x14ac:dyDescent="0.2">
      <c r="A7" s="8" t="s">
        <v>15</v>
      </c>
      <c r="B7" s="7" t="s">
        <v>16</v>
      </c>
      <c r="C7" s="8" t="s">
        <v>17</v>
      </c>
      <c r="D7" s="8">
        <v>1</v>
      </c>
      <c r="E7" s="9">
        <v>0</v>
      </c>
      <c r="F7" s="10">
        <f t="shared" si="0"/>
        <v>0</v>
      </c>
      <c r="G7" s="10">
        <f t="shared" si="1"/>
        <v>0</v>
      </c>
      <c r="H7" s="11">
        <f t="shared" si="2"/>
        <v>0</v>
      </c>
      <c r="I7" s="12"/>
      <c r="J7" s="13"/>
    </row>
    <row r="8" spans="1:10" ht="58.5" customHeight="1" x14ac:dyDescent="0.2">
      <c r="A8" s="6" t="s">
        <v>18</v>
      </c>
      <c r="B8" s="14" t="s">
        <v>19</v>
      </c>
      <c r="C8" s="8" t="s">
        <v>20</v>
      </c>
      <c r="D8" s="8">
        <v>15</v>
      </c>
      <c r="E8" s="9">
        <v>0</v>
      </c>
      <c r="F8" s="10">
        <f t="shared" si="0"/>
        <v>0</v>
      </c>
      <c r="G8" s="10">
        <f t="shared" si="1"/>
        <v>0</v>
      </c>
      <c r="H8" s="11">
        <f t="shared" si="2"/>
        <v>0</v>
      </c>
      <c r="I8" s="15"/>
    </row>
    <row r="9" spans="1:10" ht="44.25" customHeight="1" x14ac:dyDescent="0.2">
      <c r="A9" s="16" t="s">
        <v>21</v>
      </c>
      <c r="B9" s="7" t="s">
        <v>22</v>
      </c>
      <c r="C9" s="8" t="s">
        <v>17</v>
      </c>
      <c r="D9" s="8">
        <v>1</v>
      </c>
      <c r="E9" s="9">
        <v>0</v>
      </c>
      <c r="F9" s="10">
        <f t="shared" si="0"/>
        <v>0</v>
      </c>
      <c r="G9" s="10">
        <f t="shared" si="1"/>
        <v>0</v>
      </c>
      <c r="H9" s="11">
        <f t="shared" si="2"/>
        <v>0</v>
      </c>
      <c r="I9" s="17"/>
    </row>
    <row r="10" spans="1:10" ht="300" x14ac:dyDescent="0.2">
      <c r="A10" s="16" t="s">
        <v>23</v>
      </c>
      <c r="B10" s="7" t="s">
        <v>24</v>
      </c>
      <c r="C10" s="8" t="s">
        <v>17</v>
      </c>
      <c r="D10" s="8">
        <v>1</v>
      </c>
      <c r="E10" s="9">
        <v>0</v>
      </c>
      <c r="F10" s="10">
        <f t="shared" si="0"/>
        <v>0</v>
      </c>
      <c r="G10" s="10">
        <f t="shared" si="1"/>
        <v>0</v>
      </c>
      <c r="H10" s="11">
        <f t="shared" si="2"/>
        <v>0</v>
      </c>
      <c r="I10" s="12"/>
    </row>
    <row r="11" spans="1:10" ht="69.75" customHeight="1" x14ac:dyDescent="0.2">
      <c r="A11" s="18" t="s">
        <v>25</v>
      </c>
      <c r="B11" s="7" t="s">
        <v>26</v>
      </c>
      <c r="C11" s="8" t="s">
        <v>14</v>
      </c>
      <c r="D11" s="8">
        <v>1</v>
      </c>
      <c r="E11" s="9">
        <v>0</v>
      </c>
      <c r="F11" s="10">
        <f t="shared" si="0"/>
        <v>0</v>
      </c>
      <c r="G11" s="10">
        <f t="shared" si="1"/>
        <v>0</v>
      </c>
      <c r="H11" s="11">
        <f t="shared" si="2"/>
        <v>0</v>
      </c>
      <c r="I11" s="17"/>
    </row>
    <row r="12" spans="1:10" ht="39" customHeight="1" x14ac:dyDescent="0.2">
      <c r="A12" s="16" t="s">
        <v>27</v>
      </c>
      <c r="B12" s="7" t="s">
        <v>28</v>
      </c>
      <c r="C12" s="6" t="s">
        <v>14</v>
      </c>
      <c r="D12" s="6">
        <v>1</v>
      </c>
      <c r="E12" s="9">
        <v>0</v>
      </c>
      <c r="F12" s="10">
        <f t="shared" si="0"/>
        <v>0</v>
      </c>
      <c r="G12" s="10">
        <f t="shared" si="1"/>
        <v>0</v>
      </c>
      <c r="H12" s="11">
        <f t="shared" si="2"/>
        <v>0</v>
      </c>
      <c r="I12" s="12"/>
    </row>
    <row r="13" spans="1:10" ht="39.75" customHeight="1" x14ac:dyDescent="0.2">
      <c r="A13" s="6" t="s">
        <v>29</v>
      </c>
      <c r="B13" s="7" t="s">
        <v>30</v>
      </c>
      <c r="C13" s="8" t="s">
        <v>14</v>
      </c>
      <c r="D13" s="8">
        <v>12</v>
      </c>
      <c r="E13" s="9">
        <v>0</v>
      </c>
      <c r="F13" s="10">
        <f t="shared" si="0"/>
        <v>0</v>
      </c>
      <c r="G13" s="10">
        <f t="shared" si="1"/>
        <v>0</v>
      </c>
      <c r="H13" s="11">
        <f t="shared" si="2"/>
        <v>0</v>
      </c>
      <c r="I13" s="17"/>
    </row>
    <row r="14" spans="1:10" ht="66" customHeight="1" x14ac:dyDescent="0.2">
      <c r="A14" s="6" t="s">
        <v>31</v>
      </c>
      <c r="B14" s="7" t="s">
        <v>32</v>
      </c>
      <c r="C14" s="6" t="s">
        <v>14</v>
      </c>
      <c r="D14" s="6">
        <v>6</v>
      </c>
      <c r="E14" s="9">
        <v>0</v>
      </c>
      <c r="F14" s="10">
        <f t="shared" si="0"/>
        <v>0</v>
      </c>
      <c r="G14" s="10">
        <f t="shared" si="1"/>
        <v>0</v>
      </c>
      <c r="H14" s="11">
        <f t="shared" si="2"/>
        <v>0</v>
      </c>
      <c r="I14" s="12"/>
    </row>
    <row r="15" spans="1:10" ht="69" customHeight="1" x14ac:dyDescent="0.2">
      <c r="A15" s="6" t="s">
        <v>33</v>
      </c>
      <c r="B15" s="7" t="s">
        <v>34</v>
      </c>
      <c r="C15" s="8" t="s">
        <v>14</v>
      </c>
      <c r="D15" s="8">
        <v>4</v>
      </c>
      <c r="E15" s="9">
        <v>0</v>
      </c>
      <c r="F15" s="10">
        <f t="shared" si="0"/>
        <v>0</v>
      </c>
      <c r="G15" s="10">
        <f t="shared" si="1"/>
        <v>0</v>
      </c>
      <c r="H15" s="11">
        <f t="shared" si="2"/>
        <v>0</v>
      </c>
      <c r="I15" s="12"/>
    </row>
    <row r="16" spans="1:10" ht="60.75" customHeight="1" x14ac:dyDescent="0.2">
      <c r="A16" s="6" t="s">
        <v>35</v>
      </c>
      <c r="B16" s="7" t="s">
        <v>36</v>
      </c>
      <c r="C16" s="8" t="s">
        <v>14</v>
      </c>
      <c r="D16" s="8">
        <v>1</v>
      </c>
      <c r="E16" s="9">
        <v>0</v>
      </c>
      <c r="F16" s="10">
        <f t="shared" si="0"/>
        <v>0</v>
      </c>
      <c r="G16" s="10">
        <f t="shared" si="1"/>
        <v>0</v>
      </c>
      <c r="H16" s="11">
        <f t="shared" si="2"/>
        <v>0</v>
      </c>
      <c r="I16" s="12"/>
    </row>
    <row r="17" spans="1:9" ht="33" customHeight="1" x14ac:dyDescent="0.2">
      <c r="A17" s="6" t="s">
        <v>29</v>
      </c>
      <c r="B17" s="7" t="s">
        <v>37</v>
      </c>
      <c r="C17" s="8" t="s">
        <v>14</v>
      </c>
      <c r="D17" s="8">
        <v>12</v>
      </c>
      <c r="E17" s="9">
        <v>0</v>
      </c>
      <c r="F17" s="10">
        <f t="shared" si="0"/>
        <v>0</v>
      </c>
      <c r="G17" s="10">
        <f t="shared" si="1"/>
        <v>0</v>
      </c>
      <c r="H17" s="11">
        <f t="shared" si="2"/>
        <v>0</v>
      </c>
      <c r="I17" s="15"/>
    </row>
    <row r="18" spans="1:9" ht="78" customHeight="1" x14ac:dyDescent="0.2">
      <c r="A18" s="8" t="s">
        <v>38</v>
      </c>
      <c r="B18" s="7" t="s">
        <v>39</v>
      </c>
      <c r="C18" s="8" t="s">
        <v>14</v>
      </c>
      <c r="D18" s="8">
        <v>36</v>
      </c>
      <c r="E18" s="9">
        <v>0</v>
      </c>
      <c r="F18" s="10">
        <f t="shared" si="0"/>
        <v>0</v>
      </c>
      <c r="G18" s="10">
        <f t="shared" si="1"/>
        <v>0</v>
      </c>
      <c r="H18" s="11">
        <f t="shared" si="2"/>
        <v>0</v>
      </c>
      <c r="I18" s="12"/>
    </row>
    <row r="19" spans="1:9" ht="78.75" customHeight="1" x14ac:dyDescent="0.2">
      <c r="A19" s="19" t="s">
        <v>40</v>
      </c>
      <c r="B19" s="20" t="s">
        <v>41</v>
      </c>
      <c r="C19" s="19" t="s">
        <v>14</v>
      </c>
      <c r="D19" s="19">
        <v>2</v>
      </c>
      <c r="E19" s="9">
        <v>0</v>
      </c>
      <c r="F19" s="10">
        <f t="shared" si="0"/>
        <v>0</v>
      </c>
      <c r="G19" s="10">
        <f t="shared" si="1"/>
        <v>0</v>
      </c>
      <c r="H19" s="11">
        <f t="shared" si="2"/>
        <v>0</v>
      </c>
      <c r="I19" s="12"/>
    </row>
    <row r="20" spans="1:9" ht="46.5" customHeight="1" x14ac:dyDescent="0.2">
      <c r="A20" s="18" t="s">
        <v>42</v>
      </c>
      <c r="B20" s="7" t="s">
        <v>43</v>
      </c>
      <c r="C20" s="8" t="s">
        <v>14</v>
      </c>
      <c r="D20" s="8">
        <v>1</v>
      </c>
      <c r="E20" s="9">
        <v>0</v>
      </c>
      <c r="F20" s="10">
        <f t="shared" si="0"/>
        <v>0</v>
      </c>
      <c r="G20" s="10">
        <f t="shared" si="1"/>
        <v>0</v>
      </c>
      <c r="H20" s="11">
        <f t="shared" si="2"/>
        <v>0</v>
      </c>
      <c r="I20" s="15"/>
    </row>
    <row r="21" spans="1:9" ht="20.25" customHeight="1" x14ac:dyDescent="0.2">
      <c r="A21" s="21" t="s">
        <v>44</v>
      </c>
      <c r="B21" s="7" t="s">
        <v>45</v>
      </c>
      <c r="C21" s="8" t="s">
        <v>14</v>
      </c>
      <c r="D21" s="8">
        <v>4</v>
      </c>
      <c r="E21" s="9">
        <v>0</v>
      </c>
      <c r="F21" s="10">
        <f t="shared" si="0"/>
        <v>0</v>
      </c>
      <c r="G21" s="10">
        <f t="shared" si="1"/>
        <v>0</v>
      </c>
      <c r="H21" s="11">
        <f t="shared" si="2"/>
        <v>0</v>
      </c>
      <c r="I21" s="15"/>
    </row>
    <row r="22" spans="1:9" ht="63.75" customHeight="1" x14ac:dyDescent="0.2">
      <c r="A22" s="22" t="s">
        <v>46</v>
      </c>
      <c r="B22" s="7" t="s">
        <v>47</v>
      </c>
      <c r="C22" s="8" t="s">
        <v>14</v>
      </c>
      <c r="D22" s="8">
        <v>1</v>
      </c>
      <c r="E22" s="9">
        <v>0</v>
      </c>
      <c r="F22" s="10">
        <f t="shared" si="0"/>
        <v>0</v>
      </c>
      <c r="G22" s="10">
        <f t="shared" si="1"/>
        <v>0</v>
      </c>
      <c r="H22" s="11">
        <f t="shared" si="2"/>
        <v>0</v>
      </c>
      <c r="I22" s="15"/>
    </row>
    <row r="23" spans="1:9" ht="39" customHeight="1" x14ac:dyDescent="0.2">
      <c r="A23" s="18" t="s">
        <v>48</v>
      </c>
      <c r="B23" s="7" t="s">
        <v>49</v>
      </c>
      <c r="C23" s="8" t="s">
        <v>14</v>
      </c>
      <c r="D23" s="8">
        <v>1</v>
      </c>
      <c r="E23" s="9">
        <v>0</v>
      </c>
      <c r="F23" s="10">
        <f t="shared" si="0"/>
        <v>0</v>
      </c>
      <c r="G23" s="10">
        <f t="shared" si="1"/>
        <v>0</v>
      </c>
      <c r="H23" s="11">
        <f t="shared" si="2"/>
        <v>0</v>
      </c>
      <c r="I23" s="15"/>
    </row>
    <row r="24" spans="1:9" ht="40.5" customHeight="1" x14ac:dyDescent="0.2">
      <c r="A24" s="18" t="s">
        <v>50</v>
      </c>
      <c r="B24" s="7" t="s">
        <v>51</v>
      </c>
      <c r="C24" s="8" t="s">
        <v>14</v>
      </c>
      <c r="D24" s="8">
        <v>3</v>
      </c>
      <c r="E24" s="9">
        <v>0</v>
      </c>
      <c r="F24" s="10">
        <f t="shared" si="0"/>
        <v>0</v>
      </c>
      <c r="G24" s="10">
        <f t="shared" si="1"/>
        <v>0</v>
      </c>
      <c r="H24" s="11">
        <f t="shared" si="2"/>
        <v>0</v>
      </c>
      <c r="I24" s="15"/>
    </row>
    <row r="25" spans="1:9" ht="15.75" customHeight="1" x14ac:dyDescent="0.25">
      <c r="A25" s="23"/>
      <c r="B25" s="24" t="s">
        <v>52</v>
      </c>
      <c r="C25" s="25"/>
      <c r="D25" s="25"/>
      <c r="E25" s="26"/>
      <c r="F25" s="26">
        <f>SUM(F6:F24)</f>
        <v>0</v>
      </c>
      <c r="G25" s="26">
        <f t="shared" si="1"/>
        <v>0</v>
      </c>
      <c r="H25" s="26">
        <f t="shared" si="2"/>
        <v>0</v>
      </c>
      <c r="I25" s="27"/>
    </row>
    <row r="26" spans="1:9" ht="12.75" customHeight="1" x14ac:dyDescent="0.2">
      <c r="A26" s="28"/>
      <c r="B26" s="194" t="s">
        <v>53</v>
      </c>
      <c r="C26" s="29"/>
      <c r="D26" s="29"/>
      <c r="E26" s="29"/>
      <c r="F26" s="29"/>
      <c r="G26" s="29"/>
      <c r="H26" s="29"/>
      <c r="I26" s="28"/>
    </row>
    <row r="27" spans="1:9" ht="12.75" customHeight="1" x14ac:dyDescent="0.2">
      <c r="A27" s="28"/>
      <c r="B27" s="195"/>
      <c r="C27" s="29"/>
      <c r="D27" s="29"/>
      <c r="E27" s="29"/>
      <c r="F27" s="29"/>
      <c r="G27" s="29"/>
      <c r="H27" s="29"/>
      <c r="I27" s="28"/>
    </row>
    <row r="28" spans="1:9" ht="12.75" customHeight="1" x14ac:dyDescent="0.2"/>
    <row r="29" spans="1:9" ht="12.75" customHeight="1" x14ac:dyDescent="0.2"/>
    <row r="30" spans="1:9" ht="12.75" customHeight="1" x14ac:dyDescent="0.2"/>
    <row r="31" spans="1:9" ht="12.75" customHeight="1" x14ac:dyDescent="0.2"/>
    <row r="32" spans="1: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sheetData>
  <mergeCells count="4">
    <mergeCell ref="A1:I1"/>
    <mergeCell ref="A2:I3"/>
    <mergeCell ref="A4:I4"/>
    <mergeCell ref="B26:B27"/>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topLeftCell="A4" workbookViewId="0">
      <selection activeCell="E9" sqref="E9:E10"/>
    </sheetView>
  </sheetViews>
  <sheetFormatPr defaultColWidth="12.5703125" defaultRowHeight="15" customHeight="1" x14ac:dyDescent="0.2"/>
  <cols>
    <col min="1" max="1" width="18" customWidth="1"/>
    <col min="2" max="2" width="63.42578125" customWidth="1"/>
    <col min="3" max="3" width="6.42578125" customWidth="1"/>
    <col min="4" max="4" width="5.28515625" customWidth="1"/>
    <col min="5" max="5" width="8" customWidth="1"/>
    <col min="6" max="6" width="11.7109375" customWidth="1"/>
    <col min="7" max="7" width="11.42578125" customWidth="1"/>
    <col min="8" max="8" width="12.7109375" customWidth="1"/>
    <col min="9" max="26" width="5.42578125" customWidth="1"/>
  </cols>
  <sheetData>
    <row r="1" spans="1:9" ht="59.25" customHeight="1" x14ac:dyDescent="0.2">
      <c r="A1" s="196" t="s">
        <v>0</v>
      </c>
      <c r="B1" s="184"/>
      <c r="C1" s="184"/>
      <c r="D1" s="184"/>
      <c r="E1" s="184"/>
      <c r="F1" s="184"/>
      <c r="G1" s="184"/>
      <c r="H1" s="184"/>
      <c r="I1" s="184"/>
    </row>
    <row r="2" spans="1:9" ht="12.75" customHeight="1" x14ac:dyDescent="0.2">
      <c r="A2" s="197" t="s">
        <v>54</v>
      </c>
      <c r="B2" s="186"/>
      <c r="C2" s="186"/>
      <c r="D2" s="186"/>
      <c r="E2" s="186"/>
      <c r="F2" s="186"/>
      <c r="G2" s="186"/>
      <c r="H2" s="187"/>
    </row>
    <row r="3" spans="1:9" ht="12.75" customHeight="1" x14ac:dyDescent="0.2">
      <c r="A3" s="188"/>
      <c r="B3" s="189"/>
      <c r="C3" s="189"/>
      <c r="D3" s="189"/>
      <c r="E3" s="189"/>
      <c r="F3" s="189"/>
      <c r="G3" s="189"/>
      <c r="H3" s="190"/>
    </row>
    <row r="4" spans="1:9" ht="15" customHeight="1" x14ac:dyDescent="0.2">
      <c r="A4" s="198"/>
      <c r="B4" s="192"/>
      <c r="C4" s="192"/>
      <c r="D4" s="192"/>
      <c r="E4" s="192"/>
      <c r="F4" s="192"/>
      <c r="G4" s="192"/>
      <c r="H4" s="192"/>
      <c r="I4" s="193"/>
    </row>
    <row r="5" spans="1:9" ht="12.75" customHeight="1" x14ac:dyDescent="0.2">
      <c r="A5" s="1" t="s">
        <v>3</v>
      </c>
      <c r="B5" s="2" t="s">
        <v>4</v>
      </c>
      <c r="C5" s="3" t="s">
        <v>5</v>
      </c>
      <c r="D5" s="1" t="s">
        <v>6</v>
      </c>
      <c r="E5" s="1" t="s">
        <v>7</v>
      </c>
      <c r="F5" s="1" t="s">
        <v>8</v>
      </c>
      <c r="G5" s="1" t="s">
        <v>9</v>
      </c>
      <c r="H5" s="1" t="s">
        <v>10</v>
      </c>
    </row>
    <row r="6" spans="1:9" ht="31.5" customHeight="1" x14ac:dyDescent="0.2">
      <c r="A6" s="30" t="s">
        <v>55</v>
      </c>
      <c r="B6" s="31" t="s">
        <v>56</v>
      </c>
      <c r="C6" s="8" t="s">
        <v>14</v>
      </c>
      <c r="D6" s="8">
        <v>1</v>
      </c>
      <c r="E6" s="9">
        <v>0</v>
      </c>
      <c r="F6" s="10">
        <f t="shared" ref="F6:F21" si="0">ABS(D6*E6)</f>
        <v>0</v>
      </c>
      <c r="G6" s="10">
        <f t="shared" ref="G6:G22" si="1">ABS(H6-F6)</f>
        <v>0</v>
      </c>
      <c r="H6" s="32">
        <f t="shared" ref="H6:H22" si="2">ABS(F6*1.21)</f>
        <v>0</v>
      </c>
    </row>
    <row r="7" spans="1:9" ht="30.75" customHeight="1" x14ac:dyDescent="0.2">
      <c r="A7" s="33" t="s">
        <v>57</v>
      </c>
      <c r="B7" s="34" t="s">
        <v>58</v>
      </c>
      <c r="C7" s="35" t="s">
        <v>14</v>
      </c>
      <c r="D7" s="35">
        <v>2</v>
      </c>
      <c r="E7" s="9">
        <v>0</v>
      </c>
      <c r="F7" s="36">
        <f t="shared" si="0"/>
        <v>0</v>
      </c>
      <c r="G7" s="36">
        <f t="shared" si="1"/>
        <v>0</v>
      </c>
      <c r="H7" s="37">
        <f t="shared" si="2"/>
        <v>0</v>
      </c>
    </row>
    <row r="8" spans="1:9" ht="39.75" customHeight="1" x14ac:dyDescent="0.2">
      <c r="A8" s="38" t="s">
        <v>59</v>
      </c>
      <c r="B8" s="39" t="s">
        <v>60</v>
      </c>
      <c r="C8" s="40" t="s">
        <v>61</v>
      </c>
      <c r="D8" s="40">
        <v>2</v>
      </c>
      <c r="E8" s="9">
        <v>0</v>
      </c>
      <c r="F8" s="36">
        <f t="shared" si="0"/>
        <v>0</v>
      </c>
      <c r="G8" s="36">
        <f t="shared" si="1"/>
        <v>0</v>
      </c>
      <c r="H8" s="37">
        <f t="shared" si="2"/>
        <v>0</v>
      </c>
    </row>
    <row r="9" spans="1:9" ht="27.75" customHeight="1" x14ac:dyDescent="0.2">
      <c r="A9" s="41" t="s">
        <v>62</v>
      </c>
      <c r="B9" s="42" t="s">
        <v>63</v>
      </c>
      <c r="C9" s="19" t="s">
        <v>14</v>
      </c>
      <c r="D9" s="19">
        <v>1</v>
      </c>
      <c r="E9" s="9">
        <v>0</v>
      </c>
      <c r="F9" s="10">
        <f t="shared" si="0"/>
        <v>0</v>
      </c>
      <c r="G9" s="10">
        <f t="shared" si="1"/>
        <v>0</v>
      </c>
      <c r="H9" s="32">
        <f t="shared" si="2"/>
        <v>0</v>
      </c>
    </row>
    <row r="10" spans="1:9" ht="61.5" customHeight="1" x14ac:dyDescent="0.2">
      <c r="A10" s="30" t="s">
        <v>64</v>
      </c>
      <c r="B10" s="31" t="s">
        <v>65</v>
      </c>
      <c r="C10" s="8" t="s">
        <v>66</v>
      </c>
      <c r="D10" s="8">
        <v>12700</v>
      </c>
      <c r="E10" s="9">
        <v>0</v>
      </c>
      <c r="F10" s="10">
        <f t="shared" si="0"/>
        <v>0</v>
      </c>
      <c r="G10" s="10">
        <f t="shared" si="1"/>
        <v>0</v>
      </c>
      <c r="H10" s="32">
        <f t="shared" si="2"/>
        <v>0</v>
      </c>
    </row>
    <row r="11" spans="1:9" ht="28.5" customHeight="1" x14ac:dyDescent="0.2">
      <c r="A11" s="30" t="s">
        <v>67</v>
      </c>
      <c r="B11" s="31" t="s">
        <v>68</v>
      </c>
      <c r="C11" s="8" t="s">
        <v>14</v>
      </c>
      <c r="D11" s="8">
        <v>13</v>
      </c>
      <c r="E11" s="9">
        <v>0</v>
      </c>
      <c r="F11" s="10">
        <f t="shared" si="0"/>
        <v>0</v>
      </c>
      <c r="G11" s="10">
        <f t="shared" si="1"/>
        <v>0</v>
      </c>
      <c r="H11" s="32">
        <f t="shared" si="2"/>
        <v>0</v>
      </c>
    </row>
    <row r="12" spans="1:9" ht="18" customHeight="1" x14ac:dyDescent="0.2">
      <c r="A12" s="30" t="s">
        <v>69</v>
      </c>
      <c r="B12" s="31" t="s">
        <v>70</v>
      </c>
      <c r="C12" s="8" t="s">
        <v>14</v>
      </c>
      <c r="D12" s="8">
        <v>13</v>
      </c>
      <c r="E12" s="9">
        <v>0</v>
      </c>
      <c r="F12" s="10">
        <f t="shared" si="0"/>
        <v>0</v>
      </c>
      <c r="G12" s="10">
        <f t="shared" si="1"/>
        <v>0</v>
      </c>
      <c r="H12" s="32">
        <f t="shared" si="2"/>
        <v>0</v>
      </c>
    </row>
    <row r="13" spans="1:9" ht="27" customHeight="1" x14ac:dyDescent="0.2">
      <c r="A13" s="30" t="s">
        <v>71</v>
      </c>
      <c r="B13" s="31" t="s">
        <v>72</v>
      </c>
      <c r="C13" s="8" t="s">
        <v>14</v>
      </c>
      <c r="D13" s="8">
        <v>99</v>
      </c>
      <c r="E13" s="9">
        <v>0</v>
      </c>
      <c r="F13" s="10">
        <f t="shared" si="0"/>
        <v>0</v>
      </c>
      <c r="G13" s="10">
        <f t="shared" si="1"/>
        <v>0</v>
      </c>
      <c r="H13" s="32">
        <f t="shared" si="2"/>
        <v>0</v>
      </c>
    </row>
    <row r="14" spans="1:9" ht="15.75" customHeight="1" x14ac:dyDescent="0.2">
      <c r="A14" s="30" t="s">
        <v>73</v>
      </c>
      <c r="B14" s="31" t="s">
        <v>74</v>
      </c>
      <c r="C14" s="8" t="s">
        <v>14</v>
      </c>
      <c r="D14" s="8">
        <v>1</v>
      </c>
      <c r="E14" s="9">
        <v>0</v>
      </c>
      <c r="F14" s="10">
        <f t="shared" si="0"/>
        <v>0</v>
      </c>
      <c r="G14" s="10">
        <f t="shared" si="1"/>
        <v>0</v>
      </c>
      <c r="H14" s="32">
        <f t="shared" si="2"/>
        <v>0</v>
      </c>
    </row>
    <row r="15" spans="1:9" ht="15.75" customHeight="1" x14ac:dyDescent="0.2">
      <c r="A15" s="30" t="s">
        <v>75</v>
      </c>
      <c r="B15" s="31" t="s">
        <v>76</v>
      </c>
      <c r="C15" s="8" t="s">
        <v>14</v>
      </c>
      <c r="D15" s="8">
        <v>200</v>
      </c>
      <c r="E15" s="9">
        <v>0</v>
      </c>
      <c r="F15" s="10">
        <f t="shared" si="0"/>
        <v>0</v>
      </c>
      <c r="G15" s="10">
        <f t="shared" si="1"/>
        <v>0</v>
      </c>
      <c r="H15" s="32">
        <f t="shared" si="2"/>
        <v>0</v>
      </c>
    </row>
    <row r="16" spans="1:9" ht="29.25" customHeight="1" x14ac:dyDescent="0.2">
      <c r="A16" s="30" t="s">
        <v>77</v>
      </c>
      <c r="B16" s="31" t="s">
        <v>78</v>
      </c>
      <c r="C16" s="8" t="s">
        <v>14</v>
      </c>
      <c r="D16" s="8">
        <v>240</v>
      </c>
      <c r="E16" s="9">
        <v>0</v>
      </c>
      <c r="F16" s="10">
        <f t="shared" si="0"/>
        <v>0</v>
      </c>
      <c r="G16" s="10">
        <f t="shared" si="1"/>
        <v>0</v>
      </c>
      <c r="H16" s="32">
        <f t="shared" si="2"/>
        <v>0</v>
      </c>
    </row>
    <row r="17" spans="1:8" ht="30" customHeight="1" x14ac:dyDescent="0.2">
      <c r="A17" s="43" t="s">
        <v>79</v>
      </c>
      <c r="B17" s="44" t="s">
        <v>80</v>
      </c>
      <c r="C17" s="19" t="s">
        <v>14</v>
      </c>
      <c r="D17" s="19">
        <v>5</v>
      </c>
      <c r="E17" s="9">
        <v>0</v>
      </c>
      <c r="F17" s="10">
        <f t="shared" si="0"/>
        <v>0</v>
      </c>
      <c r="G17" s="10">
        <f t="shared" si="1"/>
        <v>0</v>
      </c>
      <c r="H17" s="32">
        <f t="shared" si="2"/>
        <v>0</v>
      </c>
    </row>
    <row r="18" spans="1:8" ht="42" customHeight="1" x14ac:dyDescent="0.2">
      <c r="A18" s="43" t="s">
        <v>81</v>
      </c>
      <c r="B18" s="44" t="s">
        <v>82</v>
      </c>
      <c r="C18" s="19" t="s">
        <v>66</v>
      </c>
      <c r="D18" s="8">
        <v>250</v>
      </c>
      <c r="E18" s="9">
        <v>0</v>
      </c>
      <c r="F18" s="10">
        <f t="shared" si="0"/>
        <v>0</v>
      </c>
      <c r="G18" s="10">
        <f t="shared" si="1"/>
        <v>0</v>
      </c>
      <c r="H18" s="32">
        <f t="shared" si="2"/>
        <v>0</v>
      </c>
    </row>
    <row r="19" spans="1:8" ht="16.5" customHeight="1" x14ac:dyDescent="0.2">
      <c r="A19" s="43" t="s">
        <v>83</v>
      </c>
      <c r="B19" s="41" t="s">
        <v>84</v>
      </c>
      <c r="C19" s="19" t="s">
        <v>14</v>
      </c>
      <c r="D19" s="19">
        <v>24</v>
      </c>
      <c r="E19" s="9">
        <v>0</v>
      </c>
      <c r="F19" s="10">
        <f t="shared" si="0"/>
        <v>0</v>
      </c>
      <c r="G19" s="10">
        <f t="shared" si="1"/>
        <v>0</v>
      </c>
      <c r="H19" s="32">
        <f t="shared" si="2"/>
        <v>0</v>
      </c>
    </row>
    <row r="20" spans="1:8" ht="16.5" customHeight="1" x14ac:dyDescent="0.2">
      <c r="A20" s="45" t="s">
        <v>85</v>
      </c>
      <c r="B20" s="30" t="s">
        <v>86</v>
      </c>
      <c r="C20" s="8" t="s">
        <v>87</v>
      </c>
      <c r="D20" s="8">
        <v>15</v>
      </c>
      <c r="E20" s="9">
        <v>0</v>
      </c>
      <c r="F20" s="10">
        <f t="shared" si="0"/>
        <v>0</v>
      </c>
      <c r="G20" s="10">
        <f t="shared" si="1"/>
        <v>0</v>
      </c>
      <c r="H20" s="32">
        <f t="shared" si="2"/>
        <v>0</v>
      </c>
    </row>
    <row r="21" spans="1:8" ht="16.5" customHeight="1" x14ac:dyDescent="0.2">
      <c r="A21" s="45" t="s">
        <v>85</v>
      </c>
      <c r="B21" s="30" t="s">
        <v>88</v>
      </c>
      <c r="C21" s="8" t="s">
        <v>61</v>
      </c>
      <c r="D21" s="8">
        <v>1</v>
      </c>
      <c r="E21" s="9">
        <v>0</v>
      </c>
      <c r="F21" s="10">
        <f t="shared" si="0"/>
        <v>0</v>
      </c>
      <c r="G21" s="10">
        <f t="shared" si="1"/>
        <v>0</v>
      </c>
      <c r="H21" s="32">
        <f t="shared" si="2"/>
        <v>0</v>
      </c>
    </row>
    <row r="22" spans="1:8" ht="15.75" customHeight="1" x14ac:dyDescent="0.25">
      <c r="A22" s="199" t="s">
        <v>89</v>
      </c>
      <c r="B22" s="200"/>
      <c r="C22" s="46"/>
      <c r="D22" s="46"/>
      <c r="E22" s="47"/>
      <c r="F22" s="47">
        <f>SUM(F6:F21)</f>
        <v>0</v>
      </c>
      <c r="G22" s="47">
        <f t="shared" si="1"/>
        <v>0</v>
      </c>
      <c r="H22" s="47">
        <f t="shared" si="2"/>
        <v>0</v>
      </c>
    </row>
    <row r="23" spans="1:8" ht="12.75" customHeight="1" x14ac:dyDescent="0.2">
      <c r="B23" s="201" t="s">
        <v>53</v>
      </c>
      <c r="C23" s="29"/>
      <c r="D23" s="29"/>
      <c r="E23" s="29"/>
      <c r="F23" s="29"/>
      <c r="G23" s="29"/>
      <c r="H23" s="29"/>
    </row>
    <row r="24" spans="1:8" ht="12.75" customHeight="1" x14ac:dyDescent="0.2">
      <c r="B24" s="195"/>
      <c r="C24" s="29"/>
      <c r="D24" s="29"/>
      <c r="E24" s="29"/>
      <c r="F24" s="29"/>
      <c r="G24" s="29"/>
      <c r="H24" s="29"/>
    </row>
    <row r="25" spans="1:8" ht="12.75" customHeight="1" x14ac:dyDescent="0.2">
      <c r="B25" s="48"/>
    </row>
    <row r="26" spans="1:8" ht="12.75" customHeight="1" x14ac:dyDescent="0.2">
      <c r="B26" s="48"/>
    </row>
    <row r="27" spans="1:8" ht="12.75" customHeight="1" x14ac:dyDescent="0.2">
      <c r="B27" s="48"/>
    </row>
    <row r="28" spans="1:8" ht="12.75" customHeight="1" x14ac:dyDescent="0.2">
      <c r="B28" s="48"/>
    </row>
    <row r="29" spans="1:8" ht="12.75" customHeight="1" x14ac:dyDescent="0.2">
      <c r="B29" s="48"/>
    </row>
    <row r="30" spans="1:8" ht="12.75" customHeight="1" x14ac:dyDescent="0.2">
      <c r="B30" s="48"/>
    </row>
    <row r="31" spans="1:8" ht="12.75" customHeight="1" x14ac:dyDescent="0.2">
      <c r="B31" s="48"/>
    </row>
    <row r="32" spans="1:8" ht="12.75" customHeight="1" x14ac:dyDescent="0.2">
      <c r="B32" s="48"/>
    </row>
    <row r="33" spans="2:2" ht="12.75" customHeight="1" x14ac:dyDescent="0.2">
      <c r="B33" s="48"/>
    </row>
    <row r="34" spans="2:2" ht="12.75" customHeight="1" x14ac:dyDescent="0.2">
      <c r="B34" s="48"/>
    </row>
    <row r="35" spans="2:2" ht="12.75" customHeight="1" x14ac:dyDescent="0.2">
      <c r="B35" s="48"/>
    </row>
    <row r="36" spans="2:2" ht="12.75" customHeight="1" x14ac:dyDescent="0.2">
      <c r="B36" s="48"/>
    </row>
    <row r="37" spans="2:2" ht="12.75" customHeight="1" x14ac:dyDescent="0.2">
      <c r="B37" s="48"/>
    </row>
    <row r="38" spans="2:2" ht="12.75" customHeight="1" x14ac:dyDescent="0.2">
      <c r="B38" s="48"/>
    </row>
    <row r="39" spans="2:2" ht="12.75" customHeight="1" x14ac:dyDescent="0.2">
      <c r="B39" s="48"/>
    </row>
    <row r="40" spans="2:2" ht="12.75" customHeight="1" x14ac:dyDescent="0.2">
      <c r="B40" s="48"/>
    </row>
    <row r="41" spans="2:2" ht="12.75" customHeight="1" x14ac:dyDescent="0.2">
      <c r="B41" s="48"/>
    </row>
    <row r="42" spans="2:2" ht="12.75" customHeight="1" x14ac:dyDescent="0.2">
      <c r="B42" s="48"/>
    </row>
    <row r="43" spans="2:2" ht="12.75" customHeight="1" x14ac:dyDescent="0.2">
      <c r="B43" s="48"/>
    </row>
    <row r="44" spans="2:2" ht="12.75" customHeight="1" x14ac:dyDescent="0.2">
      <c r="B44" s="48"/>
    </row>
    <row r="45" spans="2:2" ht="12.75" customHeight="1" x14ac:dyDescent="0.2">
      <c r="B45" s="48"/>
    </row>
    <row r="46" spans="2:2" ht="12.75" customHeight="1" x14ac:dyDescent="0.2">
      <c r="B46" s="48"/>
    </row>
    <row r="47" spans="2:2" ht="12.75" customHeight="1" x14ac:dyDescent="0.2">
      <c r="B47" s="48"/>
    </row>
    <row r="48" spans="2:2" ht="12.75" customHeight="1" x14ac:dyDescent="0.2">
      <c r="B48" s="48"/>
    </row>
    <row r="49" spans="2:2" ht="12.75" customHeight="1" x14ac:dyDescent="0.2">
      <c r="B49" s="48"/>
    </row>
    <row r="50" spans="2:2" ht="12.75" customHeight="1" x14ac:dyDescent="0.2">
      <c r="B50" s="48"/>
    </row>
    <row r="51" spans="2:2" ht="12.75" customHeight="1" x14ac:dyDescent="0.2">
      <c r="B51" s="48"/>
    </row>
    <row r="52" spans="2:2" ht="12.75" customHeight="1" x14ac:dyDescent="0.2">
      <c r="B52" s="48"/>
    </row>
    <row r="53" spans="2:2" ht="12.75" customHeight="1" x14ac:dyDescent="0.2">
      <c r="B53" s="48"/>
    </row>
    <row r="54" spans="2:2" ht="12.75" customHeight="1" x14ac:dyDescent="0.2">
      <c r="B54" s="48"/>
    </row>
    <row r="55" spans="2:2" ht="12.75" customHeight="1" x14ac:dyDescent="0.2">
      <c r="B55" s="48"/>
    </row>
    <row r="56" spans="2:2" ht="12.75" customHeight="1" x14ac:dyDescent="0.2">
      <c r="B56" s="48"/>
    </row>
    <row r="57" spans="2:2" ht="12.75" customHeight="1" x14ac:dyDescent="0.2">
      <c r="B57" s="48"/>
    </row>
    <row r="58" spans="2:2" ht="12.75" customHeight="1" x14ac:dyDescent="0.2">
      <c r="B58" s="48"/>
    </row>
    <row r="59" spans="2:2" ht="12.75" customHeight="1" x14ac:dyDescent="0.2">
      <c r="B59" s="48"/>
    </row>
    <row r="60" spans="2:2" ht="12.75" customHeight="1" x14ac:dyDescent="0.2">
      <c r="B60" s="48"/>
    </row>
    <row r="61" spans="2:2" ht="12.75" customHeight="1" x14ac:dyDescent="0.2">
      <c r="B61" s="48"/>
    </row>
    <row r="62" spans="2:2" ht="12.75" customHeight="1" x14ac:dyDescent="0.2">
      <c r="B62" s="48"/>
    </row>
    <row r="63" spans="2:2" ht="12.75" customHeight="1" x14ac:dyDescent="0.2">
      <c r="B63" s="48"/>
    </row>
    <row r="64" spans="2:2" ht="12.75" customHeight="1" x14ac:dyDescent="0.2">
      <c r="B64" s="48"/>
    </row>
    <row r="65" spans="2:2" ht="12.75" customHeight="1" x14ac:dyDescent="0.2">
      <c r="B65" s="48"/>
    </row>
    <row r="66" spans="2:2" ht="12.75" customHeight="1" x14ac:dyDescent="0.2">
      <c r="B66" s="48"/>
    </row>
    <row r="67" spans="2:2" ht="12.75" customHeight="1" x14ac:dyDescent="0.2">
      <c r="B67" s="48"/>
    </row>
    <row r="68" spans="2:2" ht="12.75" customHeight="1" x14ac:dyDescent="0.2">
      <c r="B68" s="48"/>
    </row>
    <row r="69" spans="2:2" ht="12.75" customHeight="1" x14ac:dyDescent="0.2">
      <c r="B69" s="48"/>
    </row>
    <row r="70" spans="2:2" ht="12.75" customHeight="1" x14ac:dyDescent="0.2">
      <c r="B70" s="48"/>
    </row>
    <row r="71" spans="2:2" ht="12.75" customHeight="1" x14ac:dyDescent="0.2">
      <c r="B71" s="48"/>
    </row>
    <row r="72" spans="2:2" ht="12.75" customHeight="1" x14ac:dyDescent="0.2">
      <c r="B72" s="48"/>
    </row>
    <row r="73" spans="2:2" ht="12.75" customHeight="1" x14ac:dyDescent="0.2">
      <c r="B73" s="48"/>
    </row>
    <row r="74" spans="2:2" ht="12.75" customHeight="1" x14ac:dyDescent="0.2">
      <c r="B74" s="48"/>
    </row>
    <row r="75" spans="2:2" ht="12.75" customHeight="1" x14ac:dyDescent="0.2">
      <c r="B75" s="48"/>
    </row>
    <row r="76" spans="2:2" ht="12.75" customHeight="1" x14ac:dyDescent="0.2">
      <c r="B76" s="48"/>
    </row>
    <row r="77" spans="2:2" ht="12.75" customHeight="1" x14ac:dyDescent="0.2">
      <c r="B77" s="48"/>
    </row>
    <row r="78" spans="2:2" ht="12.75" customHeight="1" x14ac:dyDescent="0.2">
      <c r="B78" s="48"/>
    </row>
    <row r="79" spans="2:2" ht="12.75" customHeight="1" x14ac:dyDescent="0.2">
      <c r="B79" s="48"/>
    </row>
    <row r="80" spans="2:2" ht="12.75" customHeight="1" x14ac:dyDescent="0.2">
      <c r="B80" s="48"/>
    </row>
    <row r="81" spans="2:2" ht="12.75" customHeight="1" x14ac:dyDescent="0.2">
      <c r="B81" s="48"/>
    </row>
    <row r="82" spans="2:2" ht="12.75" customHeight="1" x14ac:dyDescent="0.2">
      <c r="B82" s="48"/>
    </row>
    <row r="83" spans="2:2" ht="12.75" customHeight="1" x14ac:dyDescent="0.2">
      <c r="B83" s="48"/>
    </row>
    <row r="84" spans="2:2" ht="12.75" customHeight="1" x14ac:dyDescent="0.2">
      <c r="B84" s="48"/>
    </row>
    <row r="85" spans="2:2" ht="12.75" customHeight="1" x14ac:dyDescent="0.2">
      <c r="B85" s="48"/>
    </row>
    <row r="86" spans="2:2" ht="12.75" customHeight="1" x14ac:dyDescent="0.2">
      <c r="B86" s="48"/>
    </row>
    <row r="87" spans="2:2" ht="12.75" customHeight="1" x14ac:dyDescent="0.2">
      <c r="B87" s="48"/>
    </row>
    <row r="88" spans="2:2" ht="12.75" customHeight="1" x14ac:dyDescent="0.2">
      <c r="B88" s="48"/>
    </row>
    <row r="89" spans="2:2" ht="12.75" customHeight="1" x14ac:dyDescent="0.2">
      <c r="B89" s="48"/>
    </row>
    <row r="90" spans="2:2" ht="12.75" customHeight="1" x14ac:dyDescent="0.2">
      <c r="B90" s="48"/>
    </row>
    <row r="91" spans="2:2" ht="12.75" customHeight="1" x14ac:dyDescent="0.2">
      <c r="B91" s="48"/>
    </row>
    <row r="92" spans="2:2" ht="12.75" customHeight="1" x14ac:dyDescent="0.2">
      <c r="B92" s="48"/>
    </row>
    <row r="93" spans="2:2" ht="12.75" customHeight="1" x14ac:dyDescent="0.2">
      <c r="B93" s="48"/>
    </row>
    <row r="94" spans="2:2" ht="12.75" customHeight="1" x14ac:dyDescent="0.2">
      <c r="B94" s="48"/>
    </row>
    <row r="95" spans="2:2" ht="12.75" customHeight="1" x14ac:dyDescent="0.2">
      <c r="B95" s="48"/>
    </row>
    <row r="96" spans="2:2" ht="12.75" customHeight="1" x14ac:dyDescent="0.2">
      <c r="B96" s="48"/>
    </row>
    <row r="97" spans="2:2" ht="12.75" customHeight="1" x14ac:dyDescent="0.2">
      <c r="B97" s="48"/>
    </row>
    <row r="98" spans="2:2" ht="12.75" customHeight="1" x14ac:dyDescent="0.2">
      <c r="B98" s="48"/>
    </row>
    <row r="99" spans="2:2" ht="12.75" customHeight="1" x14ac:dyDescent="0.2">
      <c r="B99" s="48"/>
    </row>
    <row r="100" spans="2:2" ht="12.75" customHeight="1" x14ac:dyDescent="0.2">
      <c r="B100" s="48"/>
    </row>
    <row r="101" spans="2:2" ht="12.75" customHeight="1" x14ac:dyDescent="0.2">
      <c r="B101" s="48"/>
    </row>
    <row r="102" spans="2:2" ht="12.75" customHeight="1" x14ac:dyDescent="0.2">
      <c r="B102" s="48"/>
    </row>
    <row r="103" spans="2:2" ht="12.75" customHeight="1" x14ac:dyDescent="0.2">
      <c r="B103" s="48"/>
    </row>
    <row r="104" spans="2:2" ht="12.75" customHeight="1" x14ac:dyDescent="0.2">
      <c r="B104" s="48"/>
    </row>
    <row r="105" spans="2:2" ht="12.75" customHeight="1" x14ac:dyDescent="0.2">
      <c r="B105" s="48"/>
    </row>
    <row r="106" spans="2:2" ht="12.75" customHeight="1" x14ac:dyDescent="0.2">
      <c r="B106" s="48"/>
    </row>
    <row r="107" spans="2:2" ht="12.75" customHeight="1" x14ac:dyDescent="0.2">
      <c r="B107" s="48"/>
    </row>
    <row r="108" spans="2:2" ht="12.75" customHeight="1" x14ac:dyDescent="0.2">
      <c r="B108" s="48"/>
    </row>
    <row r="109" spans="2:2" ht="12.75" customHeight="1" x14ac:dyDescent="0.2">
      <c r="B109" s="48"/>
    </row>
    <row r="110" spans="2:2" ht="12.75" customHeight="1" x14ac:dyDescent="0.2">
      <c r="B110" s="48"/>
    </row>
    <row r="111" spans="2:2" ht="12.75" customHeight="1" x14ac:dyDescent="0.2">
      <c r="B111" s="48"/>
    </row>
    <row r="112" spans="2:2" ht="12.75" customHeight="1" x14ac:dyDescent="0.2">
      <c r="B112" s="48"/>
    </row>
    <row r="113" spans="2:2" ht="12.75" customHeight="1" x14ac:dyDescent="0.2">
      <c r="B113" s="48"/>
    </row>
    <row r="114" spans="2:2" ht="12.75" customHeight="1" x14ac:dyDescent="0.2">
      <c r="B114" s="48"/>
    </row>
    <row r="115" spans="2:2" ht="12.75" customHeight="1" x14ac:dyDescent="0.2">
      <c r="B115" s="48"/>
    </row>
    <row r="116" spans="2:2" ht="12.75" customHeight="1" x14ac:dyDescent="0.2">
      <c r="B116" s="48"/>
    </row>
    <row r="117" spans="2:2" ht="12.75" customHeight="1" x14ac:dyDescent="0.2">
      <c r="B117" s="48"/>
    </row>
    <row r="118" spans="2:2" ht="12.75" customHeight="1" x14ac:dyDescent="0.2">
      <c r="B118" s="48"/>
    </row>
    <row r="119" spans="2:2" ht="12.75" customHeight="1" x14ac:dyDescent="0.2">
      <c r="B119" s="48"/>
    </row>
    <row r="120" spans="2:2" ht="12.75" customHeight="1" x14ac:dyDescent="0.2">
      <c r="B120" s="48"/>
    </row>
    <row r="121" spans="2:2" ht="12.75" customHeight="1" x14ac:dyDescent="0.2">
      <c r="B121" s="48"/>
    </row>
    <row r="122" spans="2:2" ht="12.75" customHeight="1" x14ac:dyDescent="0.2">
      <c r="B122" s="48"/>
    </row>
    <row r="123" spans="2:2" ht="12.75" customHeight="1" x14ac:dyDescent="0.2">
      <c r="B123" s="48"/>
    </row>
    <row r="124" spans="2:2" ht="12.75" customHeight="1" x14ac:dyDescent="0.2">
      <c r="B124" s="48"/>
    </row>
    <row r="125" spans="2:2" ht="12.75" customHeight="1" x14ac:dyDescent="0.2">
      <c r="B125" s="48"/>
    </row>
    <row r="126" spans="2:2" ht="12.75" customHeight="1" x14ac:dyDescent="0.2">
      <c r="B126" s="48"/>
    </row>
    <row r="127" spans="2:2" ht="12.75" customHeight="1" x14ac:dyDescent="0.2">
      <c r="B127" s="48"/>
    </row>
    <row r="128" spans="2:2" ht="12.75" customHeight="1" x14ac:dyDescent="0.2">
      <c r="B128" s="48"/>
    </row>
    <row r="129" spans="2:2" ht="12.75" customHeight="1" x14ac:dyDescent="0.2">
      <c r="B129" s="48"/>
    </row>
    <row r="130" spans="2:2" ht="12.75" customHeight="1" x14ac:dyDescent="0.2">
      <c r="B130" s="48"/>
    </row>
    <row r="131" spans="2:2" ht="12.75" customHeight="1" x14ac:dyDescent="0.2">
      <c r="B131" s="48"/>
    </row>
    <row r="132" spans="2:2" ht="12.75" customHeight="1" x14ac:dyDescent="0.2">
      <c r="B132" s="48"/>
    </row>
    <row r="133" spans="2:2" ht="12.75" customHeight="1" x14ac:dyDescent="0.2">
      <c r="B133" s="48"/>
    </row>
    <row r="134" spans="2:2" ht="12.75" customHeight="1" x14ac:dyDescent="0.2">
      <c r="B134" s="48"/>
    </row>
    <row r="135" spans="2:2" ht="12.75" customHeight="1" x14ac:dyDescent="0.2">
      <c r="B135" s="48"/>
    </row>
    <row r="136" spans="2:2" ht="12.75" customHeight="1" x14ac:dyDescent="0.2">
      <c r="B136" s="48"/>
    </row>
    <row r="137" spans="2:2" ht="12.75" customHeight="1" x14ac:dyDescent="0.2">
      <c r="B137" s="48"/>
    </row>
    <row r="138" spans="2:2" ht="12.75" customHeight="1" x14ac:dyDescent="0.2">
      <c r="B138" s="48"/>
    </row>
    <row r="139" spans="2:2" ht="12.75" customHeight="1" x14ac:dyDescent="0.2">
      <c r="B139" s="48"/>
    </row>
    <row r="140" spans="2:2" ht="12.75" customHeight="1" x14ac:dyDescent="0.2">
      <c r="B140" s="48"/>
    </row>
    <row r="141" spans="2:2" ht="12.75" customHeight="1" x14ac:dyDescent="0.2">
      <c r="B141" s="48"/>
    </row>
    <row r="142" spans="2:2" ht="12.75" customHeight="1" x14ac:dyDescent="0.2">
      <c r="B142" s="48"/>
    </row>
    <row r="143" spans="2:2" ht="12.75" customHeight="1" x14ac:dyDescent="0.2">
      <c r="B143" s="48"/>
    </row>
    <row r="144" spans="2:2" ht="12.75" customHeight="1" x14ac:dyDescent="0.2">
      <c r="B144" s="48"/>
    </row>
    <row r="145" spans="2:2" ht="12.75" customHeight="1" x14ac:dyDescent="0.2">
      <c r="B145" s="48"/>
    </row>
    <row r="146" spans="2:2" ht="12.75" customHeight="1" x14ac:dyDescent="0.2">
      <c r="B146" s="48"/>
    </row>
    <row r="147" spans="2:2" ht="12.75" customHeight="1" x14ac:dyDescent="0.2">
      <c r="B147" s="48"/>
    </row>
    <row r="148" spans="2:2" ht="12.75" customHeight="1" x14ac:dyDescent="0.2">
      <c r="B148" s="48"/>
    </row>
    <row r="149" spans="2:2" ht="12.75" customHeight="1" x14ac:dyDescent="0.2">
      <c r="B149" s="48"/>
    </row>
    <row r="150" spans="2:2" ht="12.75" customHeight="1" x14ac:dyDescent="0.2">
      <c r="B150" s="48"/>
    </row>
    <row r="151" spans="2:2" ht="12.75" customHeight="1" x14ac:dyDescent="0.2">
      <c r="B151" s="48"/>
    </row>
    <row r="152" spans="2:2" ht="12.75" customHeight="1" x14ac:dyDescent="0.2">
      <c r="B152" s="48"/>
    </row>
    <row r="153" spans="2:2" ht="12.75" customHeight="1" x14ac:dyDescent="0.2">
      <c r="B153" s="48"/>
    </row>
    <row r="154" spans="2:2" ht="12.75" customHeight="1" x14ac:dyDescent="0.2">
      <c r="B154" s="48"/>
    </row>
    <row r="155" spans="2:2" ht="12.75" customHeight="1" x14ac:dyDescent="0.2">
      <c r="B155" s="48"/>
    </row>
    <row r="156" spans="2:2" ht="12.75" customHeight="1" x14ac:dyDescent="0.2">
      <c r="B156" s="48"/>
    </row>
    <row r="157" spans="2:2" ht="12.75" customHeight="1" x14ac:dyDescent="0.2">
      <c r="B157" s="48"/>
    </row>
    <row r="158" spans="2:2" ht="12.75" customHeight="1" x14ac:dyDescent="0.2">
      <c r="B158" s="48"/>
    </row>
    <row r="159" spans="2:2" ht="12.75" customHeight="1" x14ac:dyDescent="0.2">
      <c r="B159" s="48"/>
    </row>
    <row r="160" spans="2:2" ht="12.75" customHeight="1" x14ac:dyDescent="0.2">
      <c r="B160" s="48"/>
    </row>
    <row r="161" spans="2:2" ht="12.75" customHeight="1" x14ac:dyDescent="0.2">
      <c r="B161" s="48"/>
    </row>
    <row r="162" spans="2:2" ht="12.75" customHeight="1" x14ac:dyDescent="0.2">
      <c r="B162" s="48"/>
    </row>
    <row r="163" spans="2:2" ht="12.75" customHeight="1" x14ac:dyDescent="0.2">
      <c r="B163" s="48"/>
    </row>
    <row r="164" spans="2:2" ht="12.75" customHeight="1" x14ac:dyDescent="0.2">
      <c r="B164" s="48"/>
    </row>
    <row r="165" spans="2:2" ht="12.75" customHeight="1" x14ac:dyDescent="0.2">
      <c r="B165" s="48"/>
    </row>
    <row r="166" spans="2:2" ht="12.75" customHeight="1" x14ac:dyDescent="0.2">
      <c r="B166" s="48"/>
    </row>
    <row r="167" spans="2:2" ht="12.75" customHeight="1" x14ac:dyDescent="0.2">
      <c r="B167" s="48"/>
    </row>
    <row r="168" spans="2:2" ht="12.75" customHeight="1" x14ac:dyDescent="0.2">
      <c r="B168" s="48"/>
    </row>
    <row r="169" spans="2:2" ht="12.75" customHeight="1" x14ac:dyDescent="0.2">
      <c r="B169" s="48"/>
    </row>
    <row r="170" spans="2:2" ht="12.75" customHeight="1" x14ac:dyDescent="0.2">
      <c r="B170" s="48"/>
    </row>
    <row r="171" spans="2:2" ht="12.75" customHeight="1" x14ac:dyDescent="0.2">
      <c r="B171" s="48"/>
    </row>
    <row r="172" spans="2:2" ht="12.75" customHeight="1" x14ac:dyDescent="0.2">
      <c r="B172" s="48"/>
    </row>
    <row r="173" spans="2:2" ht="12.75" customHeight="1" x14ac:dyDescent="0.2">
      <c r="B173" s="48"/>
    </row>
    <row r="174" spans="2:2" ht="12.75" customHeight="1" x14ac:dyDescent="0.2">
      <c r="B174" s="48"/>
    </row>
    <row r="175" spans="2:2" ht="12.75" customHeight="1" x14ac:dyDescent="0.2">
      <c r="B175" s="48"/>
    </row>
    <row r="176" spans="2:2" ht="12.75" customHeight="1" x14ac:dyDescent="0.2">
      <c r="B176" s="48"/>
    </row>
    <row r="177" spans="2:2" ht="12.75" customHeight="1" x14ac:dyDescent="0.2">
      <c r="B177" s="48"/>
    </row>
    <row r="178" spans="2:2" ht="12.75" customHeight="1" x14ac:dyDescent="0.2">
      <c r="B178" s="48"/>
    </row>
    <row r="179" spans="2:2" ht="12.75" customHeight="1" x14ac:dyDescent="0.2">
      <c r="B179" s="48"/>
    </row>
    <row r="180" spans="2:2" ht="12.75" customHeight="1" x14ac:dyDescent="0.2">
      <c r="B180" s="48"/>
    </row>
    <row r="181" spans="2:2" ht="12.75" customHeight="1" x14ac:dyDescent="0.2">
      <c r="B181" s="48"/>
    </row>
    <row r="182" spans="2:2" ht="12.75" customHeight="1" x14ac:dyDescent="0.2">
      <c r="B182" s="48"/>
    </row>
    <row r="183" spans="2:2" ht="12.75" customHeight="1" x14ac:dyDescent="0.2">
      <c r="B183" s="48"/>
    </row>
    <row r="184" spans="2:2" ht="12.75" customHeight="1" x14ac:dyDescent="0.2">
      <c r="B184" s="48"/>
    </row>
    <row r="185" spans="2:2" ht="12.75" customHeight="1" x14ac:dyDescent="0.2">
      <c r="B185" s="48"/>
    </row>
    <row r="186" spans="2:2" ht="12.75" customHeight="1" x14ac:dyDescent="0.2">
      <c r="B186" s="48"/>
    </row>
    <row r="187" spans="2:2" ht="12.75" customHeight="1" x14ac:dyDescent="0.2">
      <c r="B187" s="48"/>
    </row>
    <row r="188" spans="2:2" ht="12.75" customHeight="1" x14ac:dyDescent="0.2">
      <c r="B188" s="48"/>
    </row>
    <row r="189" spans="2:2" ht="12.75" customHeight="1" x14ac:dyDescent="0.2">
      <c r="B189" s="48"/>
    </row>
    <row r="190" spans="2:2" ht="12.75" customHeight="1" x14ac:dyDescent="0.2">
      <c r="B190" s="48"/>
    </row>
    <row r="191" spans="2:2" ht="12.75" customHeight="1" x14ac:dyDescent="0.2">
      <c r="B191" s="48"/>
    </row>
    <row r="192" spans="2:2" ht="12.75" customHeight="1" x14ac:dyDescent="0.2">
      <c r="B192" s="48"/>
    </row>
    <row r="193" spans="2:2" ht="12.75" customHeight="1" x14ac:dyDescent="0.2">
      <c r="B193" s="48"/>
    </row>
    <row r="194" spans="2:2" ht="12.75" customHeight="1" x14ac:dyDescent="0.2">
      <c r="B194" s="48"/>
    </row>
    <row r="195" spans="2:2" ht="12.75" customHeight="1" x14ac:dyDescent="0.2">
      <c r="B195" s="48"/>
    </row>
    <row r="196" spans="2:2" ht="12.75" customHeight="1" x14ac:dyDescent="0.2">
      <c r="B196" s="48"/>
    </row>
    <row r="197" spans="2:2" ht="12.75" customHeight="1" x14ac:dyDescent="0.2">
      <c r="B197" s="48"/>
    </row>
    <row r="198" spans="2:2" ht="12.75" customHeight="1" x14ac:dyDescent="0.2">
      <c r="B198" s="48"/>
    </row>
    <row r="199" spans="2:2" ht="12.75" customHeight="1" x14ac:dyDescent="0.2">
      <c r="B199" s="48"/>
    </row>
    <row r="200" spans="2:2" ht="12.75" customHeight="1" x14ac:dyDescent="0.2">
      <c r="B200" s="48"/>
    </row>
    <row r="201" spans="2:2" ht="12.75" customHeight="1" x14ac:dyDescent="0.2">
      <c r="B201" s="48"/>
    </row>
    <row r="202" spans="2:2" ht="12.75" customHeight="1" x14ac:dyDescent="0.2">
      <c r="B202" s="48"/>
    </row>
    <row r="203" spans="2:2" ht="12.75" customHeight="1" x14ac:dyDescent="0.2">
      <c r="B203" s="48"/>
    </row>
    <row r="204" spans="2:2" ht="12.75" customHeight="1" x14ac:dyDescent="0.2">
      <c r="B204" s="48"/>
    </row>
    <row r="205" spans="2:2" ht="12.75" customHeight="1" x14ac:dyDescent="0.2">
      <c r="B205" s="48"/>
    </row>
    <row r="206" spans="2:2" ht="12.75" customHeight="1" x14ac:dyDescent="0.2">
      <c r="B206" s="48"/>
    </row>
    <row r="207" spans="2:2" ht="12.75" customHeight="1" x14ac:dyDescent="0.2">
      <c r="B207" s="48"/>
    </row>
    <row r="208" spans="2:2" ht="12.75" customHeight="1" x14ac:dyDescent="0.2">
      <c r="B208" s="48"/>
    </row>
    <row r="209" spans="2:2" ht="12.75" customHeight="1" x14ac:dyDescent="0.2">
      <c r="B209" s="48"/>
    </row>
    <row r="210" spans="2:2" ht="12.75" customHeight="1" x14ac:dyDescent="0.2">
      <c r="B210" s="48"/>
    </row>
    <row r="211" spans="2:2" ht="12.75" customHeight="1" x14ac:dyDescent="0.2">
      <c r="B211" s="48"/>
    </row>
    <row r="212" spans="2:2" ht="12.75" customHeight="1" x14ac:dyDescent="0.2">
      <c r="B212" s="48"/>
    </row>
    <row r="213" spans="2:2" ht="12.75" customHeight="1" x14ac:dyDescent="0.2">
      <c r="B213" s="48"/>
    </row>
    <row r="214" spans="2:2" ht="12.75" customHeight="1" x14ac:dyDescent="0.2">
      <c r="B214" s="48"/>
    </row>
    <row r="215" spans="2:2" ht="12.75" customHeight="1" x14ac:dyDescent="0.2">
      <c r="B215" s="48"/>
    </row>
    <row r="216" spans="2:2" ht="12.75" customHeight="1" x14ac:dyDescent="0.2">
      <c r="B216" s="48"/>
    </row>
    <row r="217" spans="2:2" ht="12.75" customHeight="1" x14ac:dyDescent="0.2">
      <c r="B217" s="48"/>
    </row>
    <row r="218" spans="2:2" ht="12.75" customHeight="1" x14ac:dyDescent="0.2">
      <c r="B218" s="48"/>
    </row>
    <row r="219" spans="2:2" ht="12.75" customHeight="1" x14ac:dyDescent="0.2">
      <c r="B219" s="48"/>
    </row>
    <row r="220" spans="2:2" ht="12.75" customHeight="1" x14ac:dyDescent="0.2">
      <c r="B220" s="48"/>
    </row>
    <row r="221" spans="2:2" ht="12.75" customHeight="1" x14ac:dyDescent="0.2">
      <c r="B221" s="48"/>
    </row>
    <row r="222" spans="2:2" ht="12.75" customHeight="1" x14ac:dyDescent="0.2">
      <c r="B222" s="48"/>
    </row>
    <row r="223" spans="2:2" ht="12.75" customHeight="1" x14ac:dyDescent="0.2">
      <c r="B223" s="48"/>
    </row>
    <row r="224" spans="2:2"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5">
    <mergeCell ref="A1:I1"/>
    <mergeCell ref="A2:H3"/>
    <mergeCell ref="A4:I4"/>
    <mergeCell ref="A22:B22"/>
    <mergeCell ref="B23:B24"/>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45</vt:i4>
      </vt:variant>
    </vt:vector>
  </HeadingPairs>
  <TitlesOfParts>
    <vt:vector size="48" baseType="lpstr">
      <vt:lpstr>Rekapitulace</vt:lpstr>
      <vt:lpstr>KONEKTIVITA</vt:lpstr>
      <vt:lpstr>SLP</vt:lpstr>
      <vt:lpstr>Rekapitulace!CelkemDPHVypocet</vt:lpstr>
      <vt:lpstr>Rekapitulace!CenaCelkem</vt:lpstr>
      <vt:lpstr>CenaCelkemBezDPH</vt:lpstr>
      <vt:lpstr>Rekapitulace!CenaCelkemVypocet</vt:lpstr>
      <vt:lpstr>cisloobjektu</vt:lpstr>
      <vt:lpstr>Rekapitulace!CisloStavby</vt:lpstr>
      <vt:lpstr>CisloStavebnihoRozpoctu</vt:lpstr>
      <vt:lpstr>dadresa</vt:lpstr>
      <vt:lpstr>Rekapitulace!DIČ</vt:lpstr>
      <vt:lpstr>dmisto</vt:lpstr>
      <vt:lpstr>Rekapitulace!DPHSni</vt:lpstr>
      <vt:lpstr>Rekapitulace!DPHZakl</vt:lpstr>
      <vt:lpstr>Rekapitulace!dpsc</vt:lpstr>
      <vt:lpstr>Rekapitulace!IČO</vt:lpstr>
      <vt:lpstr>Rekapitulace!Mena</vt:lpstr>
      <vt:lpstr>MistoStavby</vt:lpstr>
      <vt:lpstr>nazevobjektu</vt:lpstr>
      <vt:lpstr>Rekapitulace!NazevStavby</vt:lpstr>
      <vt:lpstr>NazevStavebnihoRozpoctu</vt:lpstr>
      <vt:lpstr>oadresa</vt:lpstr>
      <vt:lpstr>Rekapitulace!Objednatel</vt:lpstr>
      <vt:lpstr>Rekapitulace!Objekt</vt:lpstr>
      <vt:lpstr>Rekapitulace!Oblast_tisku</vt:lpstr>
      <vt:lpstr>Rekapitulace!odic</vt:lpstr>
      <vt:lpstr>Rekapitulace!oico</vt:lpstr>
      <vt:lpstr>Rekapitulace!omisto</vt:lpstr>
      <vt:lpstr>Rekapitulace!onazev</vt:lpstr>
      <vt:lpstr>Rekapitulace!opsc</vt:lpstr>
      <vt:lpstr>padresa</vt:lpstr>
      <vt:lpstr>pdic</vt:lpstr>
      <vt:lpstr>pico</vt:lpstr>
      <vt:lpstr>pmisto</vt:lpstr>
      <vt:lpstr>PoptavkaID</vt:lpstr>
      <vt:lpstr>pPSC</vt:lpstr>
      <vt:lpstr>Projektant</vt:lpstr>
      <vt:lpstr>Rekapitulace!SazbaDPH1</vt:lpstr>
      <vt:lpstr>Rekapitulace!SazbaDPH2</vt:lpstr>
      <vt:lpstr>Vypracoval</vt:lpstr>
      <vt:lpstr>Rekapitulace!ZakladDPHSni</vt:lpstr>
      <vt:lpstr>Rekapitulace!ZakladDPHSniVypocet</vt:lpstr>
      <vt:lpstr>Rekapitulace!ZakladDPHZakl</vt:lpstr>
      <vt:lpstr>Rekapitulace!ZakladDPHZaklVypocet</vt:lpstr>
      <vt:lpstr>ZaObjednatele</vt:lpstr>
      <vt:lpstr>ZaZhotovitele</vt:lpstr>
      <vt:lpstr>Zhotovitel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Koukalová Markéta Ing.</cp:lastModifiedBy>
  <cp:lastPrinted>2024-03-04T13:54:51Z</cp:lastPrinted>
  <dcterms:created xsi:type="dcterms:W3CDTF">2018-04-10T08:25:02Z</dcterms:created>
  <dcterms:modified xsi:type="dcterms:W3CDTF">2024-03-04T14:03:52Z</dcterms:modified>
</cp:coreProperties>
</file>